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'!$B$1:$M$31</definedName>
    <definedName name="_xlnm.Print_Area" localSheetId="4">'Таблица 2'!$B$1:$P$19</definedName>
    <definedName name="_xlnm.Print_Area" localSheetId="5">'Таблица 3'!$B$1:$S$17</definedName>
  </definedNames>
  <calcPr calcId="145621" iterate="1"/>
</workbook>
</file>

<file path=xl/calcChain.xml><?xml version="1.0" encoding="utf-8"?>
<calcChain xmlns="http://schemas.openxmlformats.org/spreadsheetml/2006/main">
  <c r="E18" i="3" l="1"/>
  <c r="H19" i="3"/>
  <c r="E5" i="4"/>
  <c r="E6" i="4"/>
  <c r="E7" i="4"/>
  <c r="E8" i="4"/>
  <c r="E9" i="4"/>
  <c r="E10" i="4"/>
  <c r="E11" i="4"/>
  <c r="E12" i="4"/>
  <c r="E13" i="4"/>
  <c r="E14" i="4"/>
  <c r="E15" i="4"/>
  <c r="E16" i="4"/>
  <c r="E4" i="4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4" i="7"/>
  <c r="F18" i="7"/>
  <c r="E18" i="7" s="1"/>
  <c r="G19" i="3"/>
  <c r="G7" i="6" l="1"/>
  <c r="F22" i="5"/>
  <c r="E4" i="6"/>
  <c r="E5" i="6"/>
  <c r="H7" i="6"/>
  <c r="E6" i="6"/>
  <c r="F7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I17" i="4"/>
  <c r="E5" i="3"/>
  <c r="E6" i="3"/>
  <c r="E7" i="3"/>
  <c r="E8" i="3"/>
  <c r="E9" i="3"/>
  <c r="E13" i="3"/>
  <c r="E15" i="3"/>
  <c r="E16" i="3"/>
  <c r="E17" i="3"/>
  <c r="E4" i="3"/>
  <c r="F19" i="3"/>
  <c r="G17" i="4"/>
  <c r="F17" i="4"/>
  <c r="E7" i="6" l="1"/>
  <c r="E22" i="5"/>
  <c r="E17" i="4"/>
  <c r="E19" i="3"/>
  <c r="H17" i="4"/>
  <c r="E30" i="2" l="1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<sst xmlns="http://schemas.openxmlformats.org/spreadsheetml/2006/main" count="291" uniqueCount="56">
  <si>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</si>
  <si>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</si>
  <si>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</si>
  <si>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</si>
  <si>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</si>
  <si>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</si>
  <si>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</si>
  <si>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</si>
  <si>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</si>
  <si>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</si>
  <si>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</si>
  <si>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</si>
  <si>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</si>
  <si>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</si>
  <si>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</si>
  <si>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</si>
  <si>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</si>
  <si>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</si>
  <si>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</si>
  <si>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</si>
  <si>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</si>
  <si>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</si>
  <si>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</si>
  <si>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</si>
  <si>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</si>
  <si>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</si>
  <si>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</si>
  <si>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</si>
  <si>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</si>
  <si>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</si>
  <si>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</si>
  <si>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</si>
  <si>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</si>
  <si>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</si>
  <si>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</si>
  <si>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</si>
  <si>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</si>
  <si>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</si>
  <si>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</si>
  <si>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</si>
  <si>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</si>
  <si>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</si>
  <si>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</si>
  <si>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</si>
  <si>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</si>
  <si>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</si>
  <si>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</si>
  <si>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</si>
  <si>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</si>
  <si>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</si>
  <si>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</si>
  <si>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</si>
  <si>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</si>
  <si>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>Приложение № 7</t>
  </si>
  <si>
    <t xml:space="preserve">к решению Совета Тарского муниципального района Омской области </t>
  </si>
  <si>
    <t>от ___.07.2024 № ___/73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</si>
</sst>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A4" workbookViewId="0">
      <selection activeCell="C21" sqref="C21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6" width="25.42578125" style="50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8.75" x14ac:dyDescent="0.25">
      <c r="A1" s="3"/>
      <c r="B1" s="77"/>
      <c r="C1" s="77"/>
      <c r="D1" s="77"/>
      <c r="E1" s="48"/>
      <c r="F1" s="48"/>
      <c r="G1" s="77"/>
      <c r="H1" s="77"/>
      <c r="I1" s="77"/>
      <c r="J1" s="75" t="s">
        <v>50</v>
      </c>
      <c r="K1" s="4"/>
    </row>
    <row r="2" spans="1:11" s="8" customFormat="1" ht="18.75" x14ac:dyDescent="0.3">
      <c r="A2" s="5"/>
      <c r="B2" s="92" t="s">
        <v>23</v>
      </c>
      <c r="C2" s="92" t="s">
        <v>22</v>
      </c>
      <c r="D2" s="6"/>
      <c r="E2" s="94" t="s">
        <v>27</v>
      </c>
      <c r="F2" s="76" t="s">
        <v>26</v>
      </c>
      <c r="G2" s="92" t="s">
        <v>28</v>
      </c>
      <c r="H2" s="76" t="s">
        <v>26</v>
      </c>
      <c r="I2" s="92" t="s">
        <v>30</v>
      </c>
      <c r="J2" s="78" t="s">
        <v>26</v>
      </c>
      <c r="K2" s="7"/>
    </row>
    <row r="3" spans="1:11" s="8" customFormat="1" ht="112.5" x14ac:dyDescent="0.3">
      <c r="A3" s="5"/>
      <c r="B3" s="92"/>
      <c r="C3" s="92"/>
      <c r="D3" s="6"/>
      <c r="E3" s="94"/>
      <c r="F3" s="79" t="s">
        <v>51</v>
      </c>
      <c r="G3" s="92"/>
      <c r="H3" s="79" t="s">
        <v>51</v>
      </c>
      <c r="I3" s="92"/>
      <c r="J3" s="79" t="s">
        <v>51</v>
      </c>
      <c r="K3" s="7"/>
    </row>
    <row r="4" spans="1:11" s="8" customFormat="1" ht="37.5" x14ac:dyDescent="0.3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5"/>
      <c r="H4" s="86"/>
      <c r="I4" s="85"/>
      <c r="J4" s="86"/>
      <c r="K4" s="7"/>
    </row>
    <row r="5" spans="1:11" s="8" customFormat="1" ht="37.5" x14ac:dyDescent="0.3">
      <c r="A5" s="5"/>
      <c r="B5" s="12">
        <v>2</v>
      </c>
      <c r="C5" s="10" t="s">
        <v>19</v>
      </c>
      <c r="D5" s="6"/>
      <c r="E5" s="88">
        <f t="shared" ref="E5:E18" si="0">F5</f>
        <v>107805.6</v>
      </c>
      <c r="F5" s="86">
        <v>107805.6</v>
      </c>
      <c r="G5" s="85"/>
      <c r="H5" s="86"/>
      <c r="I5" s="85"/>
      <c r="J5" s="86"/>
      <c r="K5" s="7"/>
    </row>
    <row r="6" spans="1:11" s="8" customFormat="1" ht="37.5" x14ac:dyDescent="0.3">
      <c r="A6" s="5"/>
      <c r="B6" s="12">
        <v>3</v>
      </c>
      <c r="C6" s="10" t="s">
        <v>18</v>
      </c>
      <c r="D6" s="6"/>
      <c r="E6" s="88">
        <f t="shared" si="0"/>
        <v>107805.6</v>
      </c>
      <c r="F6" s="86">
        <v>107805.6</v>
      </c>
      <c r="G6" s="85"/>
      <c r="H6" s="86"/>
      <c r="I6" s="85"/>
      <c r="J6" s="86"/>
      <c r="K6" s="7"/>
    </row>
    <row r="7" spans="1:11" s="8" customFormat="1" ht="37.5" x14ac:dyDescent="0.3">
      <c r="A7" s="5"/>
      <c r="B7" s="12">
        <v>4</v>
      </c>
      <c r="C7" s="10" t="s">
        <v>17</v>
      </c>
      <c r="D7" s="6"/>
      <c r="E7" s="88">
        <f t="shared" si="0"/>
        <v>161708.4</v>
      </c>
      <c r="F7" s="86">
        <v>161708.4</v>
      </c>
      <c r="G7" s="85"/>
      <c r="H7" s="86"/>
      <c r="I7" s="85"/>
      <c r="J7" s="86"/>
      <c r="K7" s="7"/>
    </row>
    <row r="8" spans="1:11" s="8" customFormat="1" ht="37.5" x14ac:dyDescent="0.3">
      <c r="A8" s="5"/>
      <c r="B8" s="12">
        <v>5</v>
      </c>
      <c r="C8" s="10" t="s">
        <v>15</v>
      </c>
      <c r="D8" s="6"/>
      <c r="E8" s="88">
        <f t="shared" si="0"/>
        <v>161708.4</v>
      </c>
      <c r="F8" s="86">
        <v>161708.4</v>
      </c>
      <c r="G8" s="85"/>
      <c r="H8" s="86"/>
      <c r="I8" s="85"/>
      <c r="J8" s="86"/>
      <c r="K8" s="7"/>
    </row>
    <row r="9" spans="1:11" s="8" customFormat="1" ht="37.5" x14ac:dyDescent="0.3">
      <c r="A9" s="5"/>
      <c r="B9" s="12">
        <v>6</v>
      </c>
      <c r="C9" s="10" t="s">
        <v>13</v>
      </c>
      <c r="D9" s="6"/>
      <c r="E9" s="88">
        <f t="shared" si="0"/>
        <v>161708.4</v>
      </c>
      <c r="F9" s="86">
        <v>161708.4</v>
      </c>
      <c r="G9" s="85"/>
      <c r="H9" s="86"/>
      <c r="I9" s="85"/>
      <c r="J9" s="86"/>
      <c r="K9" s="7"/>
    </row>
    <row r="10" spans="1:11" s="8" customFormat="1" ht="37.5" x14ac:dyDescent="0.3">
      <c r="A10" s="5"/>
      <c r="B10" s="12">
        <v>7</v>
      </c>
      <c r="C10" s="10" t="s">
        <v>12</v>
      </c>
      <c r="D10" s="6"/>
      <c r="E10" s="88">
        <f t="shared" si="0"/>
        <v>53902.8</v>
      </c>
      <c r="F10" s="86">
        <v>53902.8</v>
      </c>
      <c r="G10" s="85"/>
      <c r="H10" s="86"/>
      <c r="I10" s="85"/>
      <c r="J10" s="86"/>
      <c r="K10" s="7"/>
    </row>
    <row r="11" spans="1:11" s="8" customFormat="1" ht="37.5" x14ac:dyDescent="0.3">
      <c r="A11" s="5"/>
      <c r="B11" s="12">
        <v>8</v>
      </c>
      <c r="C11" s="10" t="s">
        <v>11</v>
      </c>
      <c r="D11" s="6"/>
      <c r="E11" s="88">
        <f t="shared" si="0"/>
        <v>53902.8</v>
      </c>
      <c r="F11" s="86">
        <v>53902.8</v>
      </c>
      <c r="G11" s="85"/>
      <c r="H11" s="86"/>
      <c r="I11" s="85"/>
      <c r="J11" s="86"/>
      <c r="K11" s="7"/>
    </row>
    <row r="12" spans="1:11" s="8" customFormat="1" ht="37.5" x14ac:dyDescent="0.3">
      <c r="A12" s="5"/>
      <c r="B12" s="12">
        <v>9</v>
      </c>
      <c r="C12" s="10" t="s">
        <v>9</v>
      </c>
      <c r="D12" s="6"/>
      <c r="E12" s="88">
        <f t="shared" si="0"/>
        <v>161708.4</v>
      </c>
      <c r="F12" s="86">
        <v>161708.4</v>
      </c>
      <c r="G12" s="85"/>
      <c r="H12" s="86"/>
      <c r="I12" s="85"/>
      <c r="J12" s="86"/>
      <c r="K12" s="7"/>
    </row>
    <row r="13" spans="1:11" s="8" customFormat="1" ht="37.5" x14ac:dyDescent="0.3">
      <c r="A13" s="5"/>
      <c r="B13" s="12">
        <v>10</v>
      </c>
      <c r="C13" s="10" t="s">
        <v>8</v>
      </c>
      <c r="D13" s="6"/>
      <c r="E13" s="88">
        <f t="shared" si="0"/>
        <v>53902.8</v>
      </c>
      <c r="F13" s="86">
        <v>53902.8</v>
      </c>
      <c r="G13" s="85"/>
      <c r="H13" s="86"/>
      <c r="I13" s="85"/>
      <c r="J13" s="86"/>
      <c r="K13" s="7"/>
    </row>
    <row r="14" spans="1:11" s="8" customFormat="1" ht="37.5" x14ac:dyDescent="0.3">
      <c r="A14" s="5"/>
      <c r="B14" s="12">
        <v>11</v>
      </c>
      <c r="C14" s="10" t="s">
        <v>5</v>
      </c>
      <c r="D14" s="6"/>
      <c r="E14" s="88">
        <f t="shared" si="0"/>
        <v>161708.4</v>
      </c>
      <c r="F14" s="86">
        <v>161708.4</v>
      </c>
      <c r="G14" s="85"/>
      <c r="H14" s="86"/>
      <c r="I14" s="85"/>
      <c r="J14" s="86"/>
      <c r="K14" s="7"/>
    </row>
    <row r="15" spans="1:11" s="8" customFormat="1" ht="37.5" x14ac:dyDescent="0.3">
      <c r="A15" s="5"/>
      <c r="B15" s="12">
        <v>12</v>
      </c>
      <c r="C15" s="10" t="s">
        <v>4</v>
      </c>
      <c r="D15" s="6"/>
      <c r="E15" s="88">
        <f t="shared" si="0"/>
        <v>215611.2</v>
      </c>
      <c r="F15" s="86">
        <v>215611.2</v>
      </c>
      <c r="G15" s="85"/>
      <c r="H15" s="86"/>
      <c r="I15" s="85"/>
      <c r="J15" s="86"/>
      <c r="K15" s="7"/>
    </row>
    <row r="16" spans="1:11" s="8" customFormat="1" ht="37.5" x14ac:dyDescent="0.3">
      <c r="A16" s="5"/>
      <c r="B16" s="12">
        <v>13</v>
      </c>
      <c r="C16" s="10" t="s">
        <v>44</v>
      </c>
      <c r="D16" s="6"/>
      <c r="E16" s="88">
        <f t="shared" si="0"/>
        <v>1549705.5</v>
      </c>
      <c r="F16" s="88">
        <v>1549705.5</v>
      </c>
      <c r="G16" s="87"/>
      <c r="H16" s="88"/>
      <c r="I16" s="87"/>
      <c r="J16" s="88"/>
      <c r="K16" s="7"/>
    </row>
    <row r="17" spans="1:11" s="8" customFormat="1" ht="18.75" x14ac:dyDescent="0.3">
      <c r="A17" s="9"/>
      <c r="B17" s="12">
        <v>14</v>
      </c>
      <c r="C17" s="10" t="s">
        <v>36</v>
      </c>
      <c r="D17" s="13">
        <v>540</v>
      </c>
      <c r="E17" s="88">
        <f t="shared" si="0"/>
        <v>6415242.9000000004</v>
      </c>
      <c r="F17" s="43">
        <v>6415242.9000000004</v>
      </c>
      <c r="G17" s="16"/>
      <c r="H17" s="24"/>
      <c r="I17" s="16"/>
      <c r="J17" s="24"/>
      <c r="K17" s="7" t="s">
        <v>0</v>
      </c>
    </row>
    <row r="18" spans="1:11" s="8" customFormat="1" ht="18.75" x14ac:dyDescent="0.3">
      <c r="A18" s="11"/>
      <c r="B18" s="93" t="s">
        <v>1</v>
      </c>
      <c r="C18" s="93"/>
      <c r="D18" s="14">
        <v>540</v>
      </c>
      <c r="E18" s="89">
        <f t="shared" si="0"/>
        <v>9420324</v>
      </c>
      <c r="F18" s="44">
        <f>SUM(F4:F17)</f>
        <v>9420324</v>
      </c>
      <c r="G18" s="17"/>
      <c r="H18" s="17"/>
      <c r="I18" s="17"/>
      <c r="J18" s="17"/>
      <c r="K18" s="7" t="s">
        <v>0</v>
      </c>
    </row>
    <row r="19" spans="1:11" x14ac:dyDescent="0.2">
      <c r="A19" s="1"/>
      <c r="B19" s="1"/>
      <c r="C19" s="1"/>
      <c r="D19" s="1"/>
      <c r="E19" s="49"/>
      <c r="F19" s="49" t="s">
        <v>0</v>
      </c>
      <c r="G19" s="1" t="s">
        <v>0</v>
      </c>
      <c r="H19" s="1" t="s">
        <v>0</v>
      </c>
      <c r="I19" s="1" t="s">
        <v>0</v>
      </c>
      <c r="J19" s="1" t="s">
        <v>0</v>
      </c>
      <c r="K19" s="1" t="s">
        <v>0</v>
      </c>
    </row>
  </sheetData>
  <mergeCells count="6">
    <mergeCell ref="I2:I3"/>
    <mergeCell ref="B18:C18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workbookViewId="0">
      <selection activeCell="H7" sqref="H7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95" t="s">
        <v>45</v>
      </c>
      <c r="O1" s="95"/>
      <c r="P1" s="4"/>
      <c r="Q1" s="4"/>
    </row>
    <row r="2" spans="1:17" s="8" customFormat="1" ht="18.75" customHeight="1" x14ac:dyDescent="0.3">
      <c r="A2" s="5"/>
      <c r="B2" s="92" t="s">
        <v>23</v>
      </c>
      <c r="C2" s="92" t="s">
        <v>22</v>
      </c>
      <c r="D2" s="6"/>
      <c r="E2" s="94" t="s">
        <v>27</v>
      </c>
      <c r="F2" s="96" t="s">
        <v>26</v>
      </c>
      <c r="G2" s="97"/>
      <c r="H2" s="98"/>
      <c r="I2" s="92" t="s">
        <v>28</v>
      </c>
      <c r="J2" s="96" t="s">
        <v>26</v>
      </c>
      <c r="K2" s="97"/>
      <c r="L2" s="98"/>
      <c r="M2" s="92" t="s">
        <v>30</v>
      </c>
      <c r="N2" s="96" t="s">
        <v>26</v>
      </c>
      <c r="O2" s="97"/>
      <c r="P2" s="99"/>
      <c r="Q2" s="7"/>
    </row>
    <row r="3" spans="1:17" s="8" customFormat="1" ht="290.25" customHeight="1" x14ac:dyDescent="0.3">
      <c r="A3" s="5"/>
      <c r="B3" s="92"/>
      <c r="C3" s="92"/>
      <c r="D3" s="6"/>
      <c r="E3" s="94"/>
      <c r="F3" s="68" t="s">
        <v>46</v>
      </c>
      <c r="G3" s="69" t="s">
        <v>52</v>
      </c>
      <c r="H3" s="73" t="s">
        <v>49</v>
      </c>
      <c r="I3" s="92"/>
      <c r="J3" s="67" t="s">
        <v>46</v>
      </c>
      <c r="K3" s="69" t="s">
        <v>52</v>
      </c>
      <c r="L3" s="73" t="s">
        <v>49</v>
      </c>
      <c r="M3" s="92"/>
      <c r="N3" s="67" t="s">
        <v>46</v>
      </c>
      <c r="O3" s="71" t="s">
        <v>52</v>
      </c>
      <c r="P3" s="73" t="s">
        <v>49</v>
      </c>
      <c r="Q3" s="7"/>
    </row>
    <row r="4" spans="1:17" s="8" customFormat="1" ht="28.5" customHeight="1" x14ac:dyDescent="0.3">
      <c r="A4" s="5"/>
      <c r="B4" s="80">
        <v>1</v>
      </c>
      <c r="C4" s="80" t="s">
        <v>19</v>
      </c>
      <c r="D4" s="6"/>
      <c r="E4" s="81">
        <f>F4+G4+H4</f>
        <v>250000</v>
      </c>
      <c r="F4" s="81"/>
      <c r="G4" s="80"/>
      <c r="H4" s="37">
        <v>250000</v>
      </c>
      <c r="I4" s="80"/>
      <c r="J4" s="80"/>
      <c r="K4" s="80"/>
      <c r="L4" s="80"/>
      <c r="M4" s="80"/>
      <c r="N4" s="80"/>
      <c r="O4" s="80"/>
      <c r="P4" s="80"/>
      <c r="Q4" s="7"/>
    </row>
    <row r="5" spans="1:17" s="8" customFormat="1" ht="28.5" customHeight="1" x14ac:dyDescent="0.3">
      <c r="A5" s="5"/>
      <c r="B5" s="80">
        <v>2</v>
      </c>
      <c r="C5" s="80" t="s">
        <v>44</v>
      </c>
      <c r="D5" s="6"/>
      <c r="E5" s="81">
        <f>F5+G5+H5</f>
        <v>250000</v>
      </c>
      <c r="F5" s="81"/>
      <c r="G5" s="43"/>
      <c r="H5" s="37">
        <v>250000</v>
      </c>
      <c r="I5" s="80"/>
      <c r="J5" s="80"/>
      <c r="K5" s="80"/>
      <c r="L5" s="80"/>
      <c r="M5" s="80"/>
      <c r="N5" s="80"/>
      <c r="O5" s="80"/>
      <c r="P5" s="80"/>
      <c r="Q5" s="7"/>
    </row>
    <row r="6" spans="1:17" s="8" customFormat="1" ht="18.75" x14ac:dyDescent="0.3">
      <c r="A6" s="9"/>
      <c r="B6" s="12">
        <v>3</v>
      </c>
      <c r="C6" s="10" t="s">
        <v>36</v>
      </c>
      <c r="D6" s="13">
        <v>540</v>
      </c>
      <c r="E6" s="66">
        <f>F6+G6+H6</f>
        <v>2713234.6</v>
      </c>
      <c r="F6" s="43">
        <v>1000000</v>
      </c>
      <c r="G6" s="43">
        <v>1713234.6</v>
      </c>
      <c r="H6" s="43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 x14ac:dyDescent="0.3">
      <c r="A7" s="11"/>
      <c r="B7" s="93" t="s">
        <v>1</v>
      </c>
      <c r="C7" s="93"/>
      <c r="D7" s="14">
        <v>540</v>
      </c>
      <c r="E7" s="44">
        <f>E4+E5+E6</f>
        <v>3213234.6</v>
      </c>
      <c r="F7" s="44">
        <f>F6</f>
        <v>1000000</v>
      </c>
      <c r="G7" s="44">
        <f>SUM(G6)</f>
        <v>1713234.6</v>
      </c>
      <c r="H7" s="44">
        <f>H4+H5</f>
        <v>500000</v>
      </c>
      <c r="I7" s="17"/>
      <c r="J7" s="17"/>
      <c r="K7" s="17"/>
      <c r="L7" s="17"/>
      <c r="M7" s="17"/>
      <c r="N7" s="17"/>
      <c r="O7" s="17"/>
      <c r="P7" s="34" t="s">
        <v>0</v>
      </c>
      <c r="Q7" s="7" t="s">
        <v>0</v>
      </c>
    </row>
    <row r="8" spans="1:17" ht="12.75" customHeight="1" x14ac:dyDescent="0.2">
      <c r="A8" s="1"/>
      <c r="B8" s="1"/>
      <c r="C8" s="1"/>
      <c r="D8" s="1"/>
      <c r="E8" s="49"/>
      <c r="F8" s="49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G19" sqref="G19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101"/>
      <c r="O1" s="101"/>
      <c r="P1" s="4"/>
      <c r="Q1" s="101" t="s">
        <v>42</v>
      </c>
      <c r="R1" s="101"/>
    </row>
    <row r="2" spans="1:18" s="8" customFormat="1" ht="18.75" customHeight="1" x14ac:dyDescent="0.3">
      <c r="A2" s="5"/>
      <c r="B2" s="92" t="s">
        <v>23</v>
      </c>
      <c r="C2" s="92" t="s">
        <v>22</v>
      </c>
      <c r="D2" s="6"/>
      <c r="E2" s="94" t="s">
        <v>27</v>
      </c>
      <c r="F2" s="96" t="s">
        <v>26</v>
      </c>
      <c r="G2" s="103"/>
      <c r="H2" s="98"/>
      <c r="I2" s="92" t="s">
        <v>28</v>
      </c>
      <c r="J2" s="96" t="s">
        <v>26</v>
      </c>
      <c r="K2" s="103"/>
      <c r="L2" s="98"/>
      <c r="M2" s="92" t="s">
        <v>30</v>
      </c>
      <c r="N2" s="92" t="s">
        <v>26</v>
      </c>
      <c r="O2" s="92"/>
      <c r="P2" s="102"/>
      <c r="Q2" s="102"/>
      <c r="R2" s="102"/>
    </row>
    <row r="3" spans="1:18" s="8" customFormat="1" ht="229.5" customHeight="1" x14ac:dyDescent="0.3">
      <c r="A3" s="5"/>
      <c r="B3" s="92"/>
      <c r="C3" s="92"/>
      <c r="D3" s="6"/>
      <c r="E3" s="94"/>
      <c r="F3" s="40" t="s">
        <v>43</v>
      </c>
      <c r="G3" s="74" t="s">
        <v>47</v>
      </c>
      <c r="H3" s="73" t="s">
        <v>48</v>
      </c>
      <c r="I3" s="92"/>
      <c r="J3" s="40" t="s">
        <v>43</v>
      </c>
      <c r="K3" s="74" t="s">
        <v>47</v>
      </c>
      <c r="L3" s="73" t="s">
        <v>48</v>
      </c>
      <c r="M3" s="92"/>
      <c r="N3" s="57" t="s">
        <v>43</v>
      </c>
      <c r="O3" s="57"/>
      <c r="P3" s="7"/>
      <c r="Q3" s="74" t="s">
        <v>47</v>
      </c>
      <c r="R3" s="61" t="s">
        <v>48</v>
      </c>
    </row>
    <row r="4" spans="1:18" s="8" customFormat="1" ht="37.5" customHeight="1" x14ac:dyDescent="0.3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82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 x14ac:dyDescent="0.3">
      <c r="A5" s="5"/>
      <c r="B5" s="62">
        <v>2</v>
      </c>
      <c r="C5" s="62" t="s">
        <v>20</v>
      </c>
      <c r="D5" s="6"/>
      <c r="E5" s="70">
        <f t="shared" ref="E5:E21" si="0">F5+G5+H5</f>
        <v>50789.5</v>
      </c>
      <c r="F5" s="55">
        <v>11604.45</v>
      </c>
      <c r="G5" s="82">
        <v>39185.050000000003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 x14ac:dyDescent="0.3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 x14ac:dyDescent="0.3">
      <c r="A7" s="5"/>
      <c r="B7" s="62">
        <v>4</v>
      </c>
      <c r="C7" s="62" t="s">
        <v>19</v>
      </c>
      <c r="D7" s="6"/>
      <c r="E7" s="70">
        <f t="shared" si="0"/>
        <v>31348.04</v>
      </c>
      <c r="F7" s="37"/>
      <c r="G7" s="37">
        <v>31348.04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 x14ac:dyDescent="0.3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 x14ac:dyDescent="0.3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 x14ac:dyDescent="0.3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 x14ac:dyDescent="0.3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 x14ac:dyDescent="0.3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 x14ac:dyDescent="0.3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 x14ac:dyDescent="0.3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 x14ac:dyDescent="0.3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 x14ac:dyDescent="0.3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 x14ac:dyDescent="0.3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 x14ac:dyDescent="0.3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 x14ac:dyDescent="0.3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 x14ac:dyDescent="0.3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 x14ac:dyDescent="0.3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 x14ac:dyDescent="0.3">
      <c r="A22" s="11"/>
      <c r="B22" s="100" t="s">
        <v>1</v>
      </c>
      <c r="C22" s="100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 x14ac:dyDescent="0.2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4"/>
      <c r="C24" s="64"/>
    </row>
    <row r="25" spans="1:18" x14ac:dyDescent="0.2">
      <c r="B25" s="64"/>
      <c r="C25" s="64"/>
    </row>
    <row r="26" spans="1:18" x14ac:dyDescent="0.2">
      <c r="B26" s="64"/>
      <c r="C26" s="64"/>
    </row>
    <row r="27" spans="1:18" x14ac:dyDescent="0.2">
      <c r="B27" s="64"/>
      <c r="C27" s="64"/>
    </row>
    <row r="28" spans="1:18" x14ac:dyDescent="0.2">
      <c r="B28" s="64"/>
      <c r="C28" s="64"/>
    </row>
    <row r="29" spans="1:18" x14ac:dyDescent="0.2">
      <c r="B29" s="64"/>
      <c r="C29" s="64"/>
    </row>
    <row r="30" spans="1:18" x14ac:dyDescent="0.2">
      <c r="B30" s="64"/>
      <c r="C30" s="64"/>
    </row>
    <row r="31" spans="1:18" x14ac:dyDescent="0.2">
      <c r="B31" s="64"/>
      <c r="C31" s="64"/>
    </row>
    <row r="32" spans="1:18" x14ac:dyDescent="0.2">
      <c r="B32" s="64"/>
      <c r="C32" s="64"/>
    </row>
    <row r="33" spans="2:3" x14ac:dyDescent="0.2">
      <c r="B33" s="64"/>
      <c r="C33" s="64"/>
    </row>
    <row r="34" spans="2:3" x14ac:dyDescent="0.2">
      <c r="B34" s="64"/>
      <c r="C34" s="64"/>
    </row>
    <row r="35" spans="2:3" x14ac:dyDescent="0.2">
      <c r="B35" s="64"/>
      <c r="C35" s="64"/>
    </row>
    <row r="36" spans="2:3" x14ac:dyDescent="0.2">
      <c r="B36" s="64"/>
      <c r="C36" s="64"/>
    </row>
    <row r="37" spans="2:3" x14ac:dyDescent="0.2">
      <c r="B37" s="64"/>
      <c r="C37" s="64"/>
    </row>
    <row r="38" spans="2:3" x14ac:dyDescent="0.2">
      <c r="B38" s="64"/>
      <c r="C38" s="64"/>
    </row>
    <row r="39" spans="2:3" x14ac:dyDescent="0.2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zoomScalePageLayoutView="70" workbookViewId="0">
      <selection activeCell="H3" sqref="H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104" t="s">
        <v>53</v>
      </c>
      <c r="M1" s="105"/>
    </row>
    <row r="2" spans="1:15" s="31" customFormat="1" ht="22.5" customHeight="1" x14ac:dyDescent="0.3">
      <c r="J2" s="106" t="s">
        <v>54</v>
      </c>
      <c r="K2" s="107"/>
      <c r="L2" s="107"/>
      <c r="M2" s="107"/>
    </row>
    <row r="3" spans="1:15" s="31" customFormat="1" ht="22.5" customHeight="1" x14ac:dyDescent="0.3">
      <c r="J3" s="90"/>
      <c r="K3" s="91"/>
      <c r="L3" s="107" t="s">
        <v>55</v>
      </c>
      <c r="M3" s="107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31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108" t="s">
        <v>32</v>
      </c>
      <c r="K5" s="109"/>
      <c r="L5" s="109"/>
      <c r="M5" s="109"/>
    </row>
    <row r="6" spans="1:15" s="20" customFormat="1" ht="40.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109"/>
      <c r="K6" s="109"/>
      <c r="L6" s="109"/>
      <c r="M6" s="109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110" t="s">
        <v>29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95"/>
      <c r="M9" s="95"/>
      <c r="N9" s="4"/>
      <c r="O9" s="4"/>
    </row>
    <row r="10" spans="1:15" s="8" customFormat="1" ht="18.75" customHeight="1" x14ac:dyDescent="0.3">
      <c r="A10" s="5"/>
      <c r="B10" s="92" t="s">
        <v>23</v>
      </c>
      <c r="C10" s="92" t="s">
        <v>22</v>
      </c>
      <c r="D10" s="6"/>
      <c r="E10" s="92" t="s">
        <v>27</v>
      </c>
      <c r="F10" s="92" t="s">
        <v>26</v>
      </c>
      <c r="G10" s="92"/>
      <c r="H10" s="92" t="s">
        <v>28</v>
      </c>
      <c r="I10" s="92" t="s">
        <v>26</v>
      </c>
      <c r="J10" s="92"/>
      <c r="K10" s="92" t="s">
        <v>30</v>
      </c>
      <c r="L10" s="92" t="s">
        <v>26</v>
      </c>
      <c r="M10" s="92"/>
      <c r="N10" s="7"/>
      <c r="O10" s="7"/>
    </row>
    <row r="11" spans="1:15" s="8" customFormat="1" ht="409.5" x14ac:dyDescent="0.3">
      <c r="A11" s="5"/>
      <c r="B11" s="92"/>
      <c r="C11" s="92"/>
      <c r="D11" s="6"/>
      <c r="E11" s="92"/>
      <c r="F11" s="22" t="s">
        <v>24</v>
      </c>
      <c r="G11" s="22" t="s">
        <v>25</v>
      </c>
      <c r="H11" s="92"/>
      <c r="I11" s="22" t="s">
        <v>24</v>
      </c>
      <c r="J11" s="22" t="s">
        <v>25</v>
      </c>
      <c r="K11" s="92"/>
      <c r="L11" s="22" t="s">
        <v>24</v>
      </c>
      <c r="M11" s="22" t="s">
        <v>25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21</v>
      </c>
      <c r="D12" s="13">
        <v>540</v>
      </c>
      <c r="E12" s="16">
        <f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20</v>
      </c>
      <c r="D13" s="13">
        <v>540</v>
      </c>
      <c r="E13" s="16">
        <f t="shared" ref="E13:E30" si="0">F13+G13</f>
        <v>332671.09999999998</v>
      </c>
      <c r="F13" s="24"/>
      <c r="G13" s="15">
        <v>332671.09999999998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19</v>
      </c>
      <c r="D14" s="13">
        <v>540</v>
      </c>
      <c r="E14" s="16">
        <f t="shared" si="0"/>
        <v>126417.59000000001</v>
      </c>
      <c r="F14" s="24">
        <v>98159.21</v>
      </c>
      <c r="G14" s="15">
        <v>28258.38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18</v>
      </c>
      <c r="D15" s="13">
        <v>512</v>
      </c>
      <c r="E15" s="16">
        <f t="shared" si="0"/>
        <v>130330.94</v>
      </c>
      <c r="F15" s="24">
        <v>97914.42</v>
      </c>
      <c r="G15" s="15">
        <v>32416.52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17</v>
      </c>
      <c r="D16" s="13">
        <v>512</v>
      </c>
      <c r="E16" s="16">
        <f t="shared" si="0"/>
        <v>55253.279999999999</v>
      </c>
      <c r="F16" s="24">
        <v>37941.839999999997</v>
      </c>
      <c r="G16" s="15">
        <v>17311.439999999999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16</v>
      </c>
      <c r="D17" s="13">
        <v>540</v>
      </c>
      <c r="E17" s="16">
        <f t="shared" si="0"/>
        <v>166749.71</v>
      </c>
      <c r="F17" s="24">
        <v>19093.310000000001</v>
      </c>
      <c r="G17" s="15">
        <v>147656.4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15</v>
      </c>
      <c r="D18" s="13">
        <v>512</v>
      </c>
      <c r="E18" s="16">
        <f t="shared" si="0"/>
        <v>55873.520000000004</v>
      </c>
      <c r="F18" s="24">
        <v>26681.68</v>
      </c>
      <c r="G18" s="15">
        <v>29191.84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333349.98</v>
      </c>
      <c r="F19" s="24"/>
      <c r="G19" s="15">
        <v>333349.98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120108.82</v>
      </c>
      <c r="F20" s="24">
        <v>73435.820000000007</v>
      </c>
      <c r="G20" s="15">
        <v>46673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>
        <v>0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287993.5</v>
      </c>
      <c r="F22" s="24">
        <v>178693.82</v>
      </c>
      <c r="G22" s="15">
        <v>109299.68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398299.95999999996</v>
      </c>
      <c r="F24" s="24">
        <v>357142.86</v>
      </c>
      <c r="G24" s="15">
        <v>41157.1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263651.82</v>
      </c>
      <c r="F25" s="24">
        <v>169881.52</v>
      </c>
      <c r="G25" s="15">
        <v>93770.3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721809.25</v>
      </c>
      <c r="F26" s="24">
        <v>676833.45</v>
      </c>
      <c r="G26" s="15">
        <v>44975.8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10946.94</v>
      </c>
      <c r="F27" s="24"/>
      <c r="G27" s="15">
        <v>10946.94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125151.06999999999</v>
      </c>
      <c r="F28" s="24">
        <v>112846.37</v>
      </c>
      <c r="G28" s="15">
        <v>12304.7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70120.39</v>
      </c>
      <c r="F30" s="24">
        <v>7833.15</v>
      </c>
      <c r="G30" s="15">
        <v>62287.24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93" t="s">
        <v>1</v>
      </c>
      <c r="C31" s="93"/>
      <c r="D31" s="14">
        <v>540</v>
      </c>
      <c r="E31" s="17">
        <f t="shared" ref="E31:F31" si="1">SUM(E12:E30)</f>
        <v>3842270.42</v>
      </c>
      <c r="F31" s="17">
        <f t="shared" si="1"/>
        <v>2499999.9999999995</v>
      </c>
      <c r="G31" s="17">
        <f>SUM(G12:G30)</f>
        <v>1342270.42</v>
      </c>
      <c r="H31" s="17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GridLines="0" topLeftCell="A4" workbookViewId="0">
      <selection activeCell="F19" sqref="F19:H19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95" t="s">
        <v>33</v>
      </c>
      <c r="O1" s="95"/>
      <c r="P1" s="95"/>
      <c r="Q1" s="4"/>
      <c r="R1" s="4"/>
    </row>
    <row r="2" spans="1:18" s="8" customFormat="1" ht="18.75" customHeight="1" x14ac:dyDescent="0.3">
      <c r="A2" s="5"/>
      <c r="B2" s="92" t="s">
        <v>23</v>
      </c>
      <c r="C2" s="92" t="s">
        <v>22</v>
      </c>
      <c r="D2" s="6"/>
      <c r="E2" s="94" t="s">
        <v>27</v>
      </c>
      <c r="F2" s="92" t="s">
        <v>26</v>
      </c>
      <c r="G2" s="92"/>
      <c r="H2" s="92"/>
      <c r="I2" s="92" t="s">
        <v>28</v>
      </c>
      <c r="J2" s="92" t="s">
        <v>26</v>
      </c>
      <c r="K2" s="92"/>
      <c r="L2" s="92"/>
      <c r="M2" s="92" t="s">
        <v>30</v>
      </c>
      <c r="N2" s="92" t="s">
        <v>26</v>
      </c>
      <c r="O2" s="92"/>
      <c r="P2" s="92"/>
      <c r="Q2" s="7"/>
      <c r="R2" s="7"/>
    </row>
    <row r="3" spans="1:18" s="8" customFormat="1" ht="281.25" x14ac:dyDescent="0.3">
      <c r="A3" s="5"/>
      <c r="B3" s="92"/>
      <c r="C3" s="92"/>
      <c r="D3" s="6"/>
      <c r="E3" s="94"/>
      <c r="F3" s="42" t="s">
        <v>38</v>
      </c>
      <c r="G3" s="28" t="s">
        <v>34</v>
      </c>
      <c r="H3" s="42" t="s">
        <v>35</v>
      </c>
      <c r="I3" s="92"/>
      <c r="J3" s="28" t="s">
        <v>38</v>
      </c>
      <c r="K3" s="28" t="s">
        <v>34</v>
      </c>
      <c r="L3" s="28" t="s">
        <v>35</v>
      </c>
      <c r="M3" s="92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42">
        <f>F4+G4+H4</f>
        <v>1972674.76</v>
      </c>
      <c r="F4" s="42">
        <v>357934.72</v>
      </c>
      <c r="G4" s="42">
        <v>1614740.04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42">
        <f t="shared" ref="E5:E17" si="0">F5+G5+H5</f>
        <v>825731.02</v>
      </c>
      <c r="F5" s="42">
        <v>178967.36</v>
      </c>
      <c r="G5" s="42">
        <v>646763.66</v>
      </c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42">
        <f t="shared" si="0"/>
        <v>1088627.77</v>
      </c>
      <c r="F6" s="42">
        <v>165237.12</v>
      </c>
      <c r="G6" s="42">
        <v>923390.65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42">
        <f t="shared" si="0"/>
        <v>1405378.8399999999</v>
      </c>
      <c r="F7" s="42">
        <v>89483.68</v>
      </c>
      <c r="G7" s="42">
        <v>1315895.1599999999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42">
        <f t="shared" si="0"/>
        <v>1679777.11</v>
      </c>
      <c r="F8" s="42"/>
      <c r="G8" s="42">
        <v>1679777.11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85">
        <v>7</v>
      </c>
      <c r="C10" s="10" t="s">
        <v>12</v>
      </c>
      <c r="D10" s="6"/>
      <c r="E10" s="86"/>
      <c r="F10" s="86"/>
      <c r="G10" s="86">
        <v>197451.4</v>
      </c>
      <c r="H10" s="86"/>
      <c r="I10" s="85"/>
      <c r="J10" s="85"/>
      <c r="K10" s="85"/>
      <c r="L10" s="85"/>
      <c r="M10" s="85"/>
      <c r="N10" s="85"/>
      <c r="O10" s="85"/>
      <c r="P10" s="85"/>
      <c r="Q10" s="7"/>
      <c r="R10" s="7"/>
    </row>
    <row r="11" spans="1:18" s="8" customFormat="1" ht="37.5" x14ac:dyDescent="0.3">
      <c r="A11" s="5"/>
      <c r="B11" s="85">
        <v>8</v>
      </c>
      <c r="C11" s="10" t="s">
        <v>13</v>
      </c>
      <c r="D11" s="6"/>
      <c r="E11" s="86"/>
      <c r="F11" s="86"/>
      <c r="G11" s="86">
        <v>928597.23</v>
      </c>
      <c r="H11" s="86"/>
      <c r="I11" s="85"/>
      <c r="J11" s="85"/>
      <c r="K11" s="85"/>
      <c r="L11" s="85"/>
      <c r="M11" s="85"/>
      <c r="N11" s="85"/>
      <c r="O11" s="85"/>
      <c r="P11" s="85"/>
      <c r="Q11" s="7"/>
      <c r="R11" s="7"/>
    </row>
    <row r="12" spans="1:18" s="8" customFormat="1" ht="37.5" x14ac:dyDescent="0.3">
      <c r="A12" s="5"/>
      <c r="B12" s="85">
        <v>9</v>
      </c>
      <c r="C12" s="10" t="s">
        <v>11</v>
      </c>
      <c r="D12" s="6"/>
      <c r="E12" s="86"/>
      <c r="F12" s="86"/>
      <c r="G12" s="86">
        <v>719076.7</v>
      </c>
      <c r="H12" s="86"/>
      <c r="I12" s="85"/>
      <c r="J12" s="85"/>
      <c r="K12" s="85"/>
      <c r="L12" s="85"/>
      <c r="M12" s="85"/>
      <c r="N12" s="85"/>
      <c r="O12" s="85"/>
      <c r="P12" s="85"/>
      <c r="Q12" s="7"/>
      <c r="R12" s="7"/>
    </row>
    <row r="13" spans="1:18" s="8" customFormat="1" ht="37.5" x14ac:dyDescent="0.3">
      <c r="A13" s="5"/>
      <c r="B13" s="40">
        <v>10</v>
      </c>
      <c r="C13" s="10" t="s">
        <v>9</v>
      </c>
      <c r="D13" s="6"/>
      <c r="E13" s="42">
        <f t="shared" si="0"/>
        <v>917616.23</v>
      </c>
      <c r="F13" s="42">
        <v>89483.68</v>
      </c>
      <c r="G13" s="42">
        <v>828132.55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 x14ac:dyDescent="0.3">
      <c r="A14" s="5"/>
      <c r="B14" s="85">
        <v>11</v>
      </c>
      <c r="C14" s="10" t="s">
        <v>8</v>
      </c>
      <c r="D14" s="6"/>
      <c r="E14" s="86"/>
      <c r="F14" s="86"/>
      <c r="G14" s="86">
        <v>216244.06</v>
      </c>
      <c r="H14" s="86"/>
      <c r="I14" s="85"/>
      <c r="J14" s="85"/>
      <c r="K14" s="85"/>
      <c r="L14" s="85"/>
      <c r="M14" s="85"/>
      <c r="N14" s="85"/>
      <c r="O14" s="85"/>
      <c r="P14" s="85"/>
      <c r="Q14" s="7"/>
      <c r="R14" s="7"/>
    </row>
    <row r="15" spans="1:18" s="8" customFormat="1" ht="37.5" x14ac:dyDescent="0.3">
      <c r="A15" s="5"/>
      <c r="B15" s="40">
        <v>12</v>
      </c>
      <c r="C15" s="10" t="s">
        <v>5</v>
      </c>
      <c r="D15" s="6"/>
      <c r="E15" s="42">
        <f t="shared" si="0"/>
        <v>1478710.4700000002</v>
      </c>
      <c r="F15" s="42">
        <v>178967.36</v>
      </c>
      <c r="G15" s="42">
        <v>1299743.1100000001</v>
      </c>
      <c r="H15" s="42"/>
      <c r="I15" s="40"/>
      <c r="J15" s="40"/>
      <c r="K15" s="40"/>
      <c r="L15" s="40"/>
      <c r="M15" s="40"/>
      <c r="N15" s="40"/>
      <c r="O15" s="40"/>
      <c r="P15" s="40"/>
      <c r="Q15" s="7"/>
      <c r="R15" s="7"/>
    </row>
    <row r="16" spans="1:18" s="8" customFormat="1" ht="37.5" x14ac:dyDescent="0.3">
      <c r="A16" s="5"/>
      <c r="B16" s="40">
        <v>13</v>
      </c>
      <c r="C16" s="10" t="s">
        <v>4</v>
      </c>
      <c r="D16" s="6"/>
      <c r="E16" s="42">
        <f t="shared" si="0"/>
        <v>1019667.81</v>
      </c>
      <c r="F16" s="42">
        <v>81348.800000000003</v>
      </c>
      <c r="G16" s="42">
        <v>938319.01</v>
      </c>
      <c r="H16" s="4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 x14ac:dyDescent="0.3">
      <c r="A17" s="5"/>
      <c r="B17" s="40">
        <v>14</v>
      </c>
      <c r="C17" s="10" t="s">
        <v>3</v>
      </c>
      <c r="D17" s="6"/>
      <c r="E17" s="42">
        <f t="shared" si="0"/>
        <v>1664866.12</v>
      </c>
      <c r="F17" s="42">
        <v>162237.12</v>
      </c>
      <c r="G17" s="42">
        <v>1502629</v>
      </c>
      <c r="H17" s="4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18.75" x14ac:dyDescent="0.3">
      <c r="A18" s="5"/>
      <c r="B18" s="83">
        <v>15</v>
      </c>
      <c r="C18" s="10" t="s">
        <v>36</v>
      </c>
      <c r="D18" s="6"/>
      <c r="E18" s="84">
        <f>G18+H18</f>
        <v>1567269.32</v>
      </c>
      <c r="F18" s="84"/>
      <c r="G18" s="84">
        <v>444839.32</v>
      </c>
      <c r="H18" s="84">
        <v>1122430</v>
      </c>
      <c r="I18" s="83"/>
      <c r="J18" s="83"/>
      <c r="K18" s="83"/>
      <c r="L18" s="83"/>
      <c r="M18" s="83"/>
      <c r="N18" s="83"/>
      <c r="O18" s="83"/>
      <c r="P18" s="83"/>
      <c r="Q18" s="7"/>
      <c r="R18" s="7"/>
    </row>
    <row r="19" spans="1:18" s="8" customFormat="1" ht="32.25" customHeight="1" x14ac:dyDescent="0.3">
      <c r="A19" s="11"/>
      <c r="B19" s="93" t="s">
        <v>1</v>
      </c>
      <c r="C19" s="93"/>
      <c r="D19" s="14">
        <v>540</v>
      </c>
      <c r="E19" s="44">
        <f>F19+G19+H19</f>
        <v>16707688.84</v>
      </c>
      <c r="F19" s="44">
        <f>F4+F5+F6+F7+F9+F13+F15+F16+F17</f>
        <v>1303659.8399999999</v>
      </c>
      <c r="G19" s="44">
        <f>SUM(G4:G18)</f>
        <v>13255599</v>
      </c>
      <c r="H19" s="44">
        <f>H9+H18</f>
        <v>2148430</v>
      </c>
      <c r="I19" s="17"/>
      <c r="J19" s="17"/>
      <c r="K19" s="17"/>
      <c r="L19" s="17"/>
      <c r="M19" s="17"/>
      <c r="N19" s="17"/>
      <c r="O19" s="17"/>
      <c r="P19" s="17"/>
      <c r="Q19" s="25" t="s">
        <v>0</v>
      </c>
      <c r="R19" s="7" t="s">
        <v>0</v>
      </c>
    </row>
    <row r="20" spans="1:18" ht="12.75" customHeight="1" x14ac:dyDescent="0.2">
      <c r="A20" s="1"/>
      <c r="B20" s="1"/>
      <c r="C20" s="1"/>
      <c r="D20" s="1"/>
      <c r="E20" s="49"/>
      <c r="F20" s="49" t="s">
        <v>0</v>
      </c>
      <c r="G20" s="1"/>
      <c r="H20" s="49" t="s">
        <v>0</v>
      </c>
      <c r="I20" s="1" t="s">
        <v>0</v>
      </c>
      <c r="J20" s="1" t="s">
        <v>0</v>
      </c>
      <c r="K20" s="1"/>
      <c r="L20" s="1"/>
      <c r="M20" s="1" t="s">
        <v>0</v>
      </c>
      <c r="N20" s="1" t="s">
        <v>0</v>
      </c>
      <c r="O20" s="1"/>
      <c r="P20" s="1" t="s">
        <v>0</v>
      </c>
      <c r="Q20" s="1" t="s">
        <v>0</v>
      </c>
      <c r="R20" s="1" t="s">
        <v>0</v>
      </c>
    </row>
  </sheetData>
  <mergeCells count="10">
    <mergeCell ref="N2:P2"/>
    <mergeCell ref="B19:C19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view="pageBreakPreview" topLeftCell="A7" zoomScaleSheetLayoutView="100" workbookViewId="0">
      <selection activeCell="F13" sqref="F1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95" t="s">
        <v>37</v>
      </c>
      <c r="Q1" s="95"/>
      <c r="R1" s="95"/>
      <c r="S1" s="111"/>
      <c r="T1" s="4"/>
    </row>
    <row r="2" spans="1:20" s="8" customFormat="1" ht="18.75" customHeight="1" x14ac:dyDescent="0.3">
      <c r="A2" s="5"/>
      <c r="B2" s="92" t="s">
        <v>23</v>
      </c>
      <c r="C2" s="92" t="s">
        <v>22</v>
      </c>
      <c r="D2" s="6"/>
      <c r="E2" s="92" t="s">
        <v>27</v>
      </c>
      <c r="F2" s="96" t="s">
        <v>26</v>
      </c>
      <c r="G2" s="97"/>
      <c r="H2" s="97"/>
      <c r="I2" s="98"/>
      <c r="J2" s="92" t="s">
        <v>28</v>
      </c>
      <c r="K2" s="96" t="s">
        <v>26</v>
      </c>
      <c r="L2" s="97"/>
      <c r="M2" s="97"/>
      <c r="N2" s="98"/>
      <c r="O2" s="92" t="s">
        <v>30</v>
      </c>
      <c r="P2" s="96" t="s">
        <v>26</v>
      </c>
      <c r="Q2" s="97"/>
      <c r="R2" s="97"/>
      <c r="S2" s="99"/>
      <c r="T2" s="7"/>
    </row>
    <row r="3" spans="1:20" s="8" customFormat="1" ht="195" customHeight="1" x14ac:dyDescent="0.3">
      <c r="A3" s="5"/>
      <c r="B3" s="92"/>
      <c r="C3" s="92"/>
      <c r="D3" s="6"/>
      <c r="E3" s="92"/>
      <c r="F3" s="28" t="s">
        <v>39</v>
      </c>
      <c r="G3" s="36" t="s">
        <v>40</v>
      </c>
      <c r="H3" s="28"/>
      <c r="I3" s="33" t="s">
        <v>41</v>
      </c>
      <c r="J3" s="92"/>
      <c r="K3" s="28" t="s">
        <v>39</v>
      </c>
      <c r="L3" s="30" t="s">
        <v>40</v>
      </c>
      <c r="M3" s="28"/>
      <c r="N3" s="33" t="s">
        <v>41</v>
      </c>
      <c r="O3" s="92"/>
      <c r="P3" s="33" t="s">
        <v>39</v>
      </c>
      <c r="Q3" s="28"/>
      <c r="R3" s="30" t="s">
        <v>40</v>
      </c>
      <c r="S3" s="33" t="s">
        <v>41</v>
      </c>
      <c r="T3" s="7"/>
    </row>
    <row r="4" spans="1:20" s="8" customFormat="1" ht="54.75" customHeight="1" x14ac:dyDescent="0.3">
      <c r="A4" s="5"/>
      <c r="B4" s="40">
        <v>1</v>
      </c>
      <c r="C4" s="10" t="s">
        <v>20</v>
      </c>
      <c r="D4" s="6"/>
      <c r="E4" s="47">
        <f>F4+G4+I4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 x14ac:dyDescent="0.3">
      <c r="A5" s="5"/>
      <c r="B5" s="40">
        <v>2</v>
      </c>
      <c r="C5" s="10" t="s">
        <v>19</v>
      </c>
      <c r="D5" s="6"/>
      <c r="E5" s="47">
        <f t="shared" ref="E5:E16" si="0"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17</v>
      </c>
      <c r="D6" s="6"/>
      <c r="E6" s="47">
        <f t="shared" si="0"/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40">
        <v>4</v>
      </c>
      <c r="C7" s="10" t="s">
        <v>15</v>
      </c>
      <c r="D7" s="6"/>
      <c r="E7" s="47">
        <f t="shared" si="0"/>
        <v>892136.51</v>
      </c>
      <c r="F7" s="40"/>
      <c r="G7" s="42">
        <v>850136.51</v>
      </c>
      <c r="H7" s="40"/>
      <c r="I7" s="40">
        <v>42000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 x14ac:dyDescent="0.3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 x14ac:dyDescent="0.3">
      <c r="A9" s="5"/>
      <c r="B9" s="85">
        <v>6</v>
      </c>
      <c r="C9" s="10" t="s">
        <v>13</v>
      </c>
      <c r="D9" s="6"/>
      <c r="E9" s="47">
        <f t="shared" si="0"/>
        <v>89568.42</v>
      </c>
      <c r="F9" s="37"/>
      <c r="G9" s="86"/>
      <c r="H9" s="37"/>
      <c r="I9" s="37">
        <v>89568.42</v>
      </c>
      <c r="J9" s="85"/>
      <c r="K9" s="85"/>
      <c r="L9" s="85"/>
      <c r="M9" s="85"/>
      <c r="N9" s="85"/>
      <c r="O9" s="85"/>
      <c r="P9" s="85"/>
      <c r="Q9" s="85"/>
      <c r="R9" s="85"/>
      <c r="S9" s="85"/>
      <c r="T9" s="7"/>
    </row>
    <row r="10" spans="1:20" s="8" customFormat="1" ht="49.5" customHeight="1" x14ac:dyDescent="0.3">
      <c r="A10" s="5"/>
      <c r="B10" s="40">
        <v>7</v>
      </c>
      <c r="C10" s="10" t="s">
        <v>9</v>
      </c>
      <c r="D10" s="6"/>
      <c r="E10" s="47">
        <f t="shared" si="0"/>
        <v>157400</v>
      </c>
      <c r="F10" s="37"/>
      <c r="G10" s="42">
        <v>157400</v>
      </c>
      <c r="H10" s="37"/>
      <c r="I10" s="37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7.25" customHeight="1" x14ac:dyDescent="0.3">
      <c r="A11" s="5"/>
      <c r="B11" s="35">
        <v>8</v>
      </c>
      <c r="C11" s="10" t="s">
        <v>8</v>
      </c>
      <c r="D11" s="6"/>
      <c r="E11" s="47">
        <f t="shared" si="0"/>
        <v>1898444.38</v>
      </c>
      <c r="F11" s="37">
        <v>1898444.38</v>
      </c>
      <c r="G11" s="42"/>
      <c r="H11" s="37"/>
      <c r="I11" s="37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7"/>
    </row>
    <row r="12" spans="1:20" s="8" customFormat="1" ht="47.25" customHeight="1" x14ac:dyDescent="0.3">
      <c r="A12" s="5"/>
      <c r="B12" s="58">
        <v>9</v>
      </c>
      <c r="C12" s="10" t="s">
        <v>6</v>
      </c>
      <c r="D12" s="6"/>
      <c r="E12" s="47">
        <f t="shared" si="0"/>
        <v>131891.98000000001</v>
      </c>
      <c r="F12" s="37"/>
      <c r="G12" s="59"/>
      <c r="H12" s="37"/>
      <c r="I12" s="37">
        <v>131891.98000000001</v>
      </c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7"/>
    </row>
    <row r="13" spans="1:20" s="8" customFormat="1" ht="47.25" customHeight="1" x14ac:dyDescent="0.3">
      <c r="A13" s="5"/>
      <c r="B13" s="40">
        <v>10</v>
      </c>
      <c r="C13" s="10" t="s">
        <v>4</v>
      </c>
      <c r="D13" s="6"/>
      <c r="E13" s="47">
        <f t="shared" si="0"/>
        <v>69300</v>
      </c>
      <c r="F13" s="37"/>
      <c r="G13" s="42">
        <v>69300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40">
        <v>11</v>
      </c>
      <c r="C14" s="10" t="s">
        <v>3</v>
      </c>
      <c r="D14" s="6"/>
      <c r="E14" s="47">
        <f t="shared" si="0"/>
        <v>1479600</v>
      </c>
      <c r="F14" s="37"/>
      <c r="G14" s="42">
        <v>1479600</v>
      </c>
      <c r="H14" s="37"/>
      <c r="I14" s="37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7"/>
    </row>
    <row r="15" spans="1:20" s="8" customFormat="1" ht="47.25" customHeight="1" x14ac:dyDescent="0.3">
      <c r="A15" s="5"/>
      <c r="B15" s="51">
        <v>12</v>
      </c>
      <c r="C15" s="10" t="s">
        <v>44</v>
      </c>
      <c r="D15" s="6"/>
      <c r="E15" s="47">
        <f t="shared" si="0"/>
        <v>782098</v>
      </c>
      <c r="F15" s="37"/>
      <c r="G15" s="52"/>
      <c r="H15" s="37"/>
      <c r="I15" s="37">
        <v>782098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7"/>
    </row>
    <row r="16" spans="1:20" s="8" customFormat="1" ht="18.75" x14ac:dyDescent="0.3">
      <c r="A16" s="9"/>
      <c r="B16" s="12">
        <v>13</v>
      </c>
      <c r="C16" s="10" t="s">
        <v>36</v>
      </c>
      <c r="D16" s="13">
        <v>540</v>
      </c>
      <c r="E16" s="47">
        <f t="shared" si="0"/>
        <v>16060678.279999999</v>
      </c>
      <c r="F16" s="16"/>
      <c r="G16" s="43">
        <v>16060678.279999999</v>
      </c>
      <c r="H16" s="15"/>
      <c r="I16" s="15"/>
      <c r="J16" s="24"/>
      <c r="K16" s="24"/>
      <c r="L16" s="24"/>
      <c r="M16" s="24"/>
      <c r="N16" s="24"/>
      <c r="O16" s="24"/>
      <c r="P16" s="24"/>
      <c r="Q16" s="24"/>
      <c r="R16" s="24"/>
      <c r="S16" s="6" t="s">
        <v>0</v>
      </c>
      <c r="T16" s="7" t="s">
        <v>0</v>
      </c>
    </row>
    <row r="17" spans="1:20" s="8" customFormat="1" ht="32.25" customHeight="1" x14ac:dyDescent="0.3">
      <c r="A17" s="11"/>
      <c r="B17" s="93" t="s">
        <v>1</v>
      </c>
      <c r="C17" s="93"/>
      <c r="D17" s="14">
        <v>540</v>
      </c>
      <c r="E17" s="17">
        <f>SUM(E4:E16)</f>
        <v>21907797.57</v>
      </c>
      <c r="F17" s="17">
        <f>F11+F16</f>
        <v>1898444.38</v>
      </c>
      <c r="G17" s="44">
        <f>G4+G5+G6+G7+G8+G10+G11+G13+G14+G16</f>
        <v>18744794.789999999</v>
      </c>
      <c r="H17" s="17">
        <f>SUM(H16:H16)</f>
        <v>0</v>
      </c>
      <c r="I17" s="17">
        <f>SUM(I4:I16)</f>
        <v>1264558.3999999999</v>
      </c>
      <c r="J17" s="17"/>
      <c r="K17" s="17"/>
      <c r="L17" s="17"/>
      <c r="M17" s="17"/>
      <c r="N17" s="17"/>
      <c r="O17" s="17"/>
      <c r="P17" s="17"/>
      <c r="Q17" s="17"/>
      <c r="R17" s="17"/>
      <c r="S17" s="34" t="s">
        <v>0</v>
      </c>
      <c r="T17" s="7" t="s">
        <v>0</v>
      </c>
    </row>
    <row r="18" spans="1:20" ht="12.75" customHeight="1" x14ac:dyDescent="0.2">
      <c r="A18" s="1"/>
      <c r="B18" s="1"/>
      <c r="C18" s="1"/>
      <c r="D18" s="1"/>
      <c r="E18" s="1"/>
      <c r="F18" s="1" t="s">
        <v>0</v>
      </c>
      <c r="G18" s="45"/>
      <c r="H18" s="1" t="s">
        <v>0</v>
      </c>
      <c r="I18" s="1"/>
      <c r="J18" s="1" t="s">
        <v>0</v>
      </c>
      <c r="K18" s="1" t="s">
        <v>0</v>
      </c>
      <c r="L18" s="1"/>
      <c r="M18" s="1"/>
      <c r="N18" s="1"/>
      <c r="O18" s="1" t="s">
        <v>0</v>
      </c>
      <c r="P18" s="1" t="s">
        <v>0</v>
      </c>
      <c r="Q18" s="1"/>
      <c r="R18" s="1" t="s">
        <v>0</v>
      </c>
      <c r="S18" s="1" t="s">
        <v>0</v>
      </c>
      <c r="T18" s="1" t="s">
        <v>0</v>
      </c>
    </row>
  </sheetData>
  <mergeCells count="10">
    <mergeCell ref="O2:O3"/>
    <mergeCell ref="F2:I2"/>
    <mergeCell ref="K2:N2"/>
    <mergeCell ref="P2:S2"/>
    <mergeCell ref="P1:S1"/>
    <mergeCell ref="B17:C17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2024-06-27T09:56:07Z</cp:lastPrinted>
  <dcterms:created xsi:type="dcterms:W3CDTF">2017-10-30T13:20:53Z</dcterms:created>
  <dcterms:modified xsi:type="dcterms:W3CDTF">2024-07-23T05:43:25Z</dcterms:modified>
</cp:coreProperties>
</file>