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2'!$B$1:$P$20</definedName>
    <definedName name="_xlnm.Print_Area" localSheetId="5">'Таблица 3'!$B$1:$S$17</definedName>
  </definedNames>
  <calcPr calcId="124519" iterate="1"/>
</workbook>
</file>

<file path=xl/calcChain.xml><?xml version="1.0" encoding="utf-8"?>
<calcChain xmlns="http://schemas.openxmlformats.org/spreadsheetml/2006/main">
  <c r="E10" i="6"/>
  <c r="E6"/>
  <c r="E7"/>
  <c r="E5"/>
  <c r="G10"/>
  <c r="E18" i="7" l="1"/>
  <c r="E17"/>
  <c r="G18"/>
  <c r="E11" i="3" l="1"/>
  <c r="E12"/>
  <c r="E13"/>
  <c r="E14"/>
  <c r="E10"/>
  <c r="E15"/>
  <c r="H20"/>
  <c r="E19"/>
  <c r="E5" i="4"/>
  <c r="E6"/>
  <c r="E7"/>
  <c r="E8"/>
  <c r="E9"/>
  <c r="E10"/>
  <c r="E11"/>
  <c r="E12"/>
  <c r="E13"/>
  <c r="E14"/>
  <c r="E15"/>
  <c r="E16"/>
  <c r="E4"/>
  <c r="E5" i="7"/>
  <c r="E6"/>
  <c r="E7"/>
  <c r="E8"/>
  <c r="E9"/>
  <c r="E10"/>
  <c r="E11"/>
  <c r="E12"/>
  <c r="E13"/>
  <c r="E14"/>
  <c r="E15"/>
  <c r="E16"/>
  <c r="E4"/>
  <c r="F18"/>
  <c r="G20" i="3"/>
  <c r="F22" i="5" l="1"/>
  <c r="E4" i="6"/>
  <c r="E8"/>
  <c r="H10"/>
  <c r="E9"/>
  <c r="F10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7" i="4"/>
  <c r="E5" i="3"/>
  <c r="E6"/>
  <c r="E7"/>
  <c r="E8"/>
  <c r="E9"/>
  <c r="E16"/>
  <c r="E17"/>
  <c r="E18"/>
  <c r="E4"/>
  <c r="F20"/>
  <c r="G17" i="4"/>
  <c r="F17"/>
  <c r="E22" i="5" l="1"/>
  <c r="E17" i="4"/>
  <c r="E20" i="3"/>
  <c r="H17" i="4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<sst xmlns="http://schemas.openxmlformats.org/spreadsheetml/2006/main" count="295" uniqueCount="55">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</sst>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tabSelected="1" topLeftCell="A7" workbookViewId="0">
      <selection activeCell="G3" sqref="G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9" customWidth="1"/>
    <col min="6" max="7" width="25.42578125" style="49" customWidth="1"/>
    <col min="8" max="8" width="20" style="2" customWidth="1"/>
    <col min="9" max="10" width="23.28515625" style="2" customWidth="1"/>
    <col min="11" max="11" width="18.7109375" style="2" customWidth="1"/>
    <col min="12" max="12" width="23.5703125" style="2" customWidth="1"/>
    <col min="13" max="13" width="24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>
      <c r="A1" s="3"/>
      <c r="B1" s="75"/>
      <c r="C1" s="75"/>
      <c r="D1" s="75"/>
      <c r="E1" s="47"/>
      <c r="F1" s="47"/>
      <c r="G1" s="47"/>
      <c r="H1" s="75"/>
      <c r="I1" s="75"/>
      <c r="J1" s="92"/>
      <c r="K1" s="75"/>
      <c r="L1" s="92"/>
      <c r="M1" s="74" t="s">
        <v>50</v>
      </c>
      <c r="N1" s="4"/>
    </row>
    <row r="2" spans="1:14" s="8" customFormat="1" ht="18.75">
      <c r="A2" s="5"/>
      <c r="B2" s="99" t="s">
        <v>23</v>
      </c>
      <c r="C2" s="99" t="s">
        <v>22</v>
      </c>
      <c r="D2" s="6"/>
      <c r="E2" s="101" t="s">
        <v>27</v>
      </c>
      <c r="F2" s="97" t="s">
        <v>26</v>
      </c>
      <c r="G2" s="98"/>
      <c r="H2" s="99" t="s">
        <v>28</v>
      </c>
      <c r="I2" s="97" t="s">
        <v>26</v>
      </c>
      <c r="J2" s="98"/>
      <c r="K2" s="99" t="s">
        <v>30</v>
      </c>
      <c r="L2" s="97" t="s">
        <v>26</v>
      </c>
      <c r="M2" s="98"/>
      <c r="N2" s="7"/>
    </row>
    <row r="3" spans="1:14" s="8" customFormat="1" ht="300">
      <c r="A3" s="5"/>
      <c r="B3" s="99"/>
      <c r="C3" s="99"/>
      <c r="D3" s="6"/>
      <c r="E3" s="101"/>
      <c r="F3" s="76" t="s">
        <v>51</v>
      </c>
      <c r="G3" s="91" t="s">
        <v>54</v>
      </c>
      <c r="H3" s="99"/>
      <c r="I3" s="76" t="s">
        <v>51</v>
      </c>
      <c r="J3" s="91" t="s">
        <v>54</v>
      </c>
      <c r="K3" s="99"/>
      <c r="L3" s="90" t="s">
        <v>51</v>
      </c>
      <c r="M3" s="76" t="s">
        <v>54</v>
      </c>
      <c r="N3" s="7"/>
    </row>
    <row r="4" spans="1:14" s="8" customFormat="1" ht="37.5">
      <c r="A4" s="5"/>
      <c r="B4" s="12">
        <v>1</v>
      </c>
      <c r="C4" s="10" t="s">
        <v>20</v>
      </c>
      <c r="D4" s="6"/>
      <c r="E4" s="83">
        <f>F4</f>
        <v>53902.8</v>
      </c>
      <c r="F4" s="83">
        <v>53902.8</v>
      </c>
      <c r="G4" s="91"/>
      <c r="H4" s="82"/>
      <c r="I4" s="83"/>
      <c r="J4" s="91"/>
      <c r="K4" s="82"/>
      <c r="L4" s="90"/>
      <c r="M4" s="83"/>
      <c r="N4" s="7"/>
    </row>
    <row r="5" spans="1:14" s="8" customFormat="1" ht="37.5">
      <c r="A5" s="5"/>
      <c r="B5" s="12">
        <v>2</v>
      </c>
      <c r="C5" s="10" t="s">
        <v>19</v>
      </c>
      <c r="D5" s="6"/>
      <c r="E5" s="85">
        <f t="shared" ref="E5:E16" si="0">F5</f>
        <v>107805.6</v>
      </c>
      <c r="F5" s="83">
        <v>107805.6</v>
      </c>
      <c r="G5" s="91"/>
      <c r="H5" s="82"/>
      <c r="I5" s="83"/>
      <c r="J5" s="91"/>
      <c r="K5" s="82"/>
      <c r="L5" s="90"/>
      <c r="M5" s="83"/>
      <c r="N5" s="7"/>
    </row>
    <row r="6" spans="1:14" s="8" customFormat="1" ht="37.5">
      <c r="A6" s="5"/>
      <c r="B6" s="12">
        <v>3</v>
      </c>
      <c r="C6" s="10" t="s">
        <v>18</v>
      </c>
      <c r="D6" s="6"/>
      <c r="E6" s="85">
        <f t="shared" si="0"/>
        <v>107805.6</v>
      </c>
      <c r="F6" s="83">
        <v>107805.6</v>
      </c>
      <c r="G6" s="91"/>
      <c r="H6" s="82"/>
      <c r="I6" s="83"/>
      <c r="J6" s="91"/>
      <c r="K6" s="82"/>
      <c r="L6" s="90"/>
      <c r="M6" s="83"/>
      <c r="N6" s="7"/>
    </row>
    <row r="7" spans="1:14" s="8" customFormat="1" ht="37.5">
      <c r="A7" s="5"/>
      <c r="B7" s="12">
        <v>4</v>
      </c>
      <c r="C7" s="10" t="s">
        <v>17</v>
      </c>
      <c r="D7" s="6"/>
      <c r="E7" s="85">
        <f t="shared" si="0"/>
        <v>161708.4</v>
      </c>
      <c r="F7" s="83">
        <v>161708.4</v>
      </c>
      <c r="G7" s="91"/>
      <c r="H7" s="82"/>
      <c r="I7" s="83"/>
      <c r="J7" s="91"/>
      <c r="K7" s="82"/>
      <c r="L7" s="90"/>
      <c r="M7" s="83"/>
      <c r="N7" s="7"/>
    </row>
    <row r="8" spans="1:14" s="8" customFormat="1" ht="37.5">
      <c r="A8" s="5"/>
      <c r="B8" s="12">
        <v>5</v>
      </c>
      <c r="C8" s="10" t="s">
        <v>15</v>
      </c>
      <c r="D8" s="6"/>
      <c r="E8" s="85">
        <f t="shared" si="0"/>
        <v>161708.4</v>
      </c>
      <c r="F8" s="83">
        <v>161708.4</v>
      </c>
      <c r="G8" s="91"/>
      <c r="H8" s="82"/>
      <c r="I8" s="83"/>
      <c r="J8" s="91"/>
      <c r="K8" s="82"/>
      <c r="L8" s="90"/>
      <c r="M8" s="83"/>
      <c r="N8" s="7"/>
    </row>
    <row r="9" spans="1:14" s="8" customFormat="1" ht="37.5">
      <c r="A9" s="5"/>
      <c r="B9" s="12">
        <v>6</v>
      </c>
      <c r="C9" s="10" t="s">
        <v>13</v>
      </c>
      <c r="D9" s="6"/>
      <c r="E9" s="85">
        <f t="shared" si="0"/>
        <v>161708.4</v>
      </c>
      <c r="F9" s="83">
        <v>161708.4</v>
      </c>
      <c r="G9" s="91"/>
      <c r="H9" s="82"/>
      <c r="I9" s="83"/>
      <c r="J9" s="91"/>
      <c r="K9" s="82"/>
      <c r="L9" s="90"/>
      <c r="M9" s="83"/>
      <c r="N9" s="7"/>
    </row>
    <row r="10" spans="1:14" s="8" customFormat="1" ht="37.5">
      <c r="A10" s="5"/>
      <c r="B10" s="12">
        <v>7</v>
      </c>
      <c r="C10" s="10" t="s">
        <v>12</v>
      </c>
      <c r="D10" s="6"/>
      <c r="E10" s="85">
        <f t="shared" si="0"/>
        <v>53902.8</v>
      </c>
      <c r="F10" s="83">
        <v>53902.8</v>
      </c>
      <c r="G10" s="91"/>
      <c r="H10" s="82"/>
      <c r="I10" s="83"/>
      <c r="J10" s="91"/>
      <c r="K10" s="82"/>
      <c r="L10" s="90"/>
      <c r="M10" s="83"/>
      <c r="N10" s="7"/>
    </row>
    <row r="11" spans="1:14" s="8" customFormat="1" ht="37.5">
      <c r="A11" s="5"/>
      <c r="B11" s="12">
        <v>8</v>
      </c>
      <c r="C11" s="10" t="s">
        <v>11</v>
      </c>
      <c r="D11" s="6"/>
      <c r="E11" s="85">
        <f t="shared" si="0"/>
        <v>53902.8</v>
      </c>
      <c r="F11" s="83">
        <v>53902.8</v>
      </c>
      <c r="G11" s="91"/>
      <c r="H11" s="82"/>
      <c r="I11" s="83"/>
      <c r="J11" s="91"/>
      <c r="K11" s="82"/>
      <c r="L11" s="90"/>
      <c r="M11" s="83"/>
      <c r="N11" s="7"/>
    </row>
    <row r="12" spans="1:14" s="8" customFormat="1" ht="37.5">
      <c r="A12" s="5"/>
      <c r="B12" s="12">
        <v>9</v>
      </c>
      <c r="C12" s="10" t="s">
        <v>9</v>
      </c>
      <c r="D12" s="6"/>
      <c r="E12" s="85">
        <f t="shared" si="0"/>
        <v>161708.4</v>
      </c>
      <c r="F12" s="83">
        <v>161708.4</v>
      </c>
      <c r="G12" s="91"/>
      <c r="H12" s="82"/>
      <c r="I12" s="83"/>
      <c r="J12" s="91"/>
      <c r="K12" s="82"/>
      <c r="L12" s="90"/>
      <c r="M12" s="83"/>
      <c r="N12" s="7"/>
    </row>
    <row r="13" spans="1:14" s="8" customFormat="1" ht="37.5">
      <c r="A13" s="5"/>
      <c r="B13" s="12">
        <v>10</v>
      </c>
      <c r="C13" s="10" t="s">
        <v>8</v>
      </c>
      <c r="D13" s="6"/>
      <c r="E13" s="85">
        <f t="shared" si="0"/>
        <v>53902.8</v>
      </c>
      <c r="F13" s="83">
        <v>53902.8</v>
      </c>
      <c r="G13" s="91"/>
      <c r="H13" s="82"/>
      <c r="I13" s="83"/>
      <c r="J13" s="91"/>
      <c r="K13" s="82"/>
      <c r="L13" s="90"/>
      <c r="M13" s="83"/>
      <c r="N13" s="7"/>
    </row>
    <row r="14" spans="1:14" s="8" customFormat="1" ht="37.5">
      <c r="A14" s="5"/>
      <c r="B14" s="12">
        <v>11</v>
      </c>
      <c r="C14" s="10" t="s">
        <v>5</v>
      </c>
      <c r="D14" s="6"/>
      <c r="E14" s="85">
        <f t="shared" si="0"/>
        <v>161708.4</v>
      </c>
      <c r="F14" s="83">
        <v>161708.4</v>
      </c>
      <c r="G14" s="91"/>
      <c r="H14" s="82"/>
      <c r="I14" s="83"/>
      <c r="J14" s="91"/>
      <c r="K14" s="82"/>
      <c r="L14" s="90"/>
      <c r="M14" s="83"/>
      <c r="N14" s="7"/>
    </row>
    <row r="15" spans="1:14" s="8" customFormat="1" ht="37.5">
      <c r="A15" s="5"/>
      <c r="B15" s="12">
        <v>12</v>
      </c>
      <c r="C15" s="10" t="s">
        <v>4</v>
      </c>
      <c r="D15" s="6"/>
      <c r="E15" s="85">
        <f t="shared" si="0"/>
        <v>215611.2</v>
      </c>
      <c r="F15" s="83">
        <v>215611.2</v>
      </c>
      <c r="G15" s="91"/>
      <c r="H15" s="82"/>
      <c r="I15" s="83"/>
      <c r="J15" s="91"/>
      <c r="K15" s="82"/>
      <c r="L15" s="90"/>
      <c r="M15" s="83"/>
      <c r="N15" s="7"/>
    </row>
    <row r="16" spans="1:14" s="8" customFormat="1" ht="37.5">
      <c r="A16" s="5"/>
      <c r="B16" s="12">
        <v>13</v>
      </c>
      <c r="C16" s="10" t="s">
        <v>44</v>
      </c>
      <c r="D16" s="6"/>
      <c r="E16" s="85">
        <f t="shared" si="0"/>
        <v>1549705.5</v>
      </c>
      <c r="F16" s="85">
        <v>1549705.5</v>
      </c>
      <c r="G16" s="91"/>
      <c r="H16" s="84"/>
      <c r="I16" s="85"/>
      <c r="J16" s="91"/>
      <c r="K16" s="84"/>
      <c r="L16" s="90"/>
      <c r="M16" s="85"/>
      <c r="N16" s="7"/>
    </row>
    <row r="17" spans="1:14" s="8" customFormat="1" ht="18.75">
      <c r="A17" s="9"/>
      <c r="B17" s="12">
        <v>14</v>
      </c>
      <c r="C17" s="10" t="s">
        <v>36</v>
      </c>
      <c r="D17" s="13">
        <v>540</v>
      </c>
      <c r="E17" s="85">
        <f>F17+G17</f>
        <v>7844135.9900000002</v>
      </c>
      <c r="F17" s="42">
        <v>6415242.9000000004</v>
      </c>
      <c r="G17" s="42">
        <v>1428893.09</v>
      </c>
      <c r="H17" s="16"/>
      <c r="I17" s="24"/>
      <c r="J17" s="24"/>
      <c r="K17" s="16"/>
      <c r="L17" s="16"/>
      <c r="M17" s="24"/>
      <c r="N17" s="7" t="s">
        <v>0</v>
      </c>
    </row>
    <row r="18" spans="1:14" s="8" customFormat="1" ht="18.75">
      <c r="A18" s="11"/>
      <c r="B18" s="100" t="s">
        <v>1</v>
      </c>
      <c r="C18" s="100"/>
      <c r="D18" s="14">
        <v>540</v>
      </c>
      <c r="E18" s="86">
        <f>F18+G18</f>
        <v>10849217.09</v>
      </c>
      <c r="F18" s="43">
        <f>SUM(F4:F17)</f>
        <v>9420324</v>
      </c>
      <c r="G18" s="43">
        <f>SUM(G17)</f>
        <v>1428893.09</v>
      </c>
      <c r="H18" s="17"/>
      <c r="I18" s="17"/>
      <c r="J18" s="17"/>
      <c r="K18" s="17"/>
      <c r="L18" s="17"/>
      <c r="M18" s="17"/>
      <c r="N18" s="7" t="s">
        <v>0</v>
      </c>
    </row>
    <row r="19" spans="1:14">
      <c r="A19" s="1"/>
      <c r="B19" s="1"/>
      <c r="C19" s="1"/>
      <c r="D19" s="1"/>
      <c r="E19" s="48"/>
      <c r="F19" s="48" t="s">
        <v>0</v>
      </c>
      <c r="G19" s="48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1"/>
  <sheetViews>
    <sheetView workbookViewId="0">
      <selection activeCell="C14" sqref="C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9" customWidth="1"/>
    <col min="6" max="6" width="25.42578125" style="49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4"/>
      <c r="C1" s="64"/>
      <c r="D1" s="64"/>
      <c r="E1" s="47"/>
      <c r="F1" s="47"/>
      <c r="G1" s="64"/>
      <c r="H1" s="71"/>
      <c r="I1" s="64"/>
      <c r="J1" s="64"/>
      <c r="K1" s="64"/>
      <c r="L1" s="71"/>
      <c r="M1" s="64"/>
      <c r="N1" s="102" t="s">
        <v>45</v>
      </c>
      <c r="O1" s="102"/>
      <c r="P1" s="4"/>
      <c r="Q1" s="4"/>
    </row>
    <row r="2" spans="1:17" s="8" customFormat="1" ht="18.75" customHeight="1">
      <c r="A2" s="5"/>
      <c r="B2" s="99" t="s">
        <v>23</v>
      </c>
      <c r="C2" s="99" t="s">
        <v>22</v>
      </c>
      <c r="D2" s="6"/>
      <c r="E2" s="101" t="s">
        <v>27</v>
      </c>
      <c r="F2" s="97" t="s">
        <v>26</v>
      </c>
      <c r="G2" s="103"/>
      <c r="H2" s="98"/>
      <c r="I2" s="99" t="s">
        <v>28</v>
      </c>
      <c r="J2" s="97" t="s">
        <v>26</v>
      </c>
      <c r="K2" s="103"/>
      <c r="L2" s="98"/>
      <c r="M2" s="99" t="s">
        <v>30</v>
      </c>
      <c r="N2" s="97" t="s">
        <v>26</v>
      </c>
      <c r="O2" s="103"/>
      <c r="P2" s="104"/>
      <c r="Q2" s="7"/>
    </row>
    <row r="3" spans="1:17" s="8" customFormat="1" ht="257.25" customHeight="1">
      <c r="A3" s="5"/>
      <c r="B3" s="99"/>
      <c r="C3" s="99"/>
      <c r="D3" s="6"/>
      <c r="E3" s="101"/>
      <c r="F3" s="67" t="s">
        <v>46</v>
      </c>
      <c r="G3" s="87" t="s">
        <v>53</v>
      </c>
      <c r="H3" s="72" t="s">
        <v>49</v>
      </c>
      <c r="I3" s="99"/>
      <c r="J3" s="66" t="s">
        <v>46</v>
      </c>
      <c r="K3" s="68" t="s">
        <v>52</v>
      </c>
      <c r="L3" s="72" t="s">
        <v>49</v>
      </c>
      <c r="M3" s="99"/>
      <c r="N3" s="66" t="s">
        <v>46</v>
      </c>
      <c r="O3" s="70" t="s">
        <v>52</v>
      </c>
      <c r="P3" s="72" t="s">
        <v>49</v>
      </c>
      <c r="Q3" s="7"/>
    </row>
    <row r="4" spans="1:17" s="8" customFormat="1" ht="28.5" customHeight="1">
      <c r="A4" s="5"/>
      <c r="B4" s="77">
        <v>1</v>
      </c>
      <c r="C4" s="77" t="s">
        <v>19</v>
      </c>
      <c r="D4" s="6"/>
      <c r="E4" s="78">
        <f>F4+G4+H4</f>
        <v>250000</v>
      </c>
      <c r="F4" s="78"/>
      <c r="G4" s="77"/>
      <c r="H4" s="36">
        <v>250000</v>
      </c>
      <c r="I4" s="77"/>
      <c r="J4" s="77"/>
      <c r="K4" s="77"/>
      <c r="L4" s="77"/>
      <c r="M4" s="77"/>
      <c r="N4" s="77"/>
      <c r="O4" s="77"/>
      <c r="P4" s="77"/>
      <c r="Q4" s="7"/>
    </row>
    <row r="5" spans="1:17" s="8" customFormat="1" ht="28.5" customHeight="1">
      <c r="A5" s="5"/>
      <c r="B5" s="93">
        <v>2</v>
      </c>
      <c r="C5" s="93" t="s">
        <v>18</v>
      </c>
      <c r="D5" s="6"/>
      <c r="E5" s="94">
        <f>G5</f>
        <v>1645</v>
      </c>
      <c r="F5" s="94"/>
      <c r="G5" s="95">
        <v>1645</v>
      </c>
      <c r="H5" s="36"/>
      <c r="I5" s="93"/>
      <c r="J5" s="93"/>
      <c r="K5" s="93"/>
      <c r="L5" s="93"/>
      <c r="M5" s="93"/>
      <c r="N5" s="93"/>
      <c r="O5" s="93"/>
      <c r="P5" s="93"/>
      <c r="Q5" s="7"/>
    </row>
    <row r="6" spans="1:17" s="8" customFormat="1" ht="36" customHeight="1">
      <c r="A6" s="5"/>
      <c r="B6" s="93">
        <v>3</v>
      </c>
      <c r="C6" s="93" t="s">
        <v>17</v>
      </c>
      <c r="D6" s="6"/>
      <c r="E6" s="94">
        <f t="shared" ref="E6:E7" si="0">G6</f>
        <v>90961.600000000006</v>
      </c>
      <c r="F6" s="94"/>
      <c r="G6" s="95">
        <v>90961.600000000006</v>
      </c>
      <c r="H6" s="36"/>
      <c r="I6" s="93"/>
      <c r="J6" s="93"/>
      <c r="K6" s="93"/>
      <c r="L6" s="93"/>
      <c r="M6" s="93"/>
      <c r="N6" s="93"/>
      <c r="O6" s="93"/>
      <c r="P6" s="93"/>
      <c r="Q6" s="7"/>
    </row>
    <row r="7" spans="1:17" s="8" customFormat="1" ht="42.75" customHeight="1">
      <c r="A7" s="5"/>
      <c r="B7" s="93">
        <v>4</v>
      </c>
      <c r="C7" s="93" t="s">
        <v>7</v>
      </c>
      <c r="D7" s="6"/>
      <c r="E7" s="94">
        <f t="shared" si="0"/>
        <v>3810.5</v>
      </c>
      <c r="F7" s="94"/>
      <c r="G7" s="95">
        <v>3810.5</v>
      </c>
      <c r="H7" s="36"/>
      <c r="I7" s="93"/>
      <c r="J7" s="93"/>
      <c r="K7" s="93"/>
      <c r="L7" s="93"/>
      <c r="M7" s="93"/>
      <c r="N7" s="93"/>
      <c r="O7" s="93"/>
      <c r="P7" s="93"/>
      <c r="Q7" s="7"/>
    </row>
    <row r="8" spans="1:17" s="8" customFormat="1" ht="28.5" customHeight="1">
      <c r="A8" s="5"/>
      <c r="B8" s="77">
        <v>5</v>
      </c>
      <c r="C8" s="77" t="s">
        <v>44</v>
      </c>
      <c r="D8" s="6"/>
      <c r="E8" s="78">
        <f>F8+G8+H8</f>
        <v>1959377.89</v>
      </c>
      <c r="F8" s="78"/>
      <c r="G8" s="96">
        <v>1709377.89</v>
      </c>
      <c r="H8" s="36">
        <v>250000</v>
      </c>
      <c r="I8" s="77"/>
      <c r="J8" s="77"/>
      <c r="K8" s="77"/>
      <c r="L8" s="77"/>
      <c r="M8" s="77"/>
      <c r="N8" s="77"/>
      <c r="O8" s="77"/>
      <c r="P8" s="77"/>
      <c r="Q8" s="7"/>
    </row>
    <row r="9" spans="1:17" s="8" customFormat="1" ht="18.75">
      <c r="A9" s="9"/>
      <c r="B9" s="12">
        <v>6</v>
      </c>
      <c r="C9" s="10" t="s">
        <v>36</v>
      </c>
      <c r="D9" s="13">
        <v>540</v>
      </c>
      <c r="E9" s="65">
        <f>F9+G9+H9</f>
        <v>138000</v>
      </c>
      <c r="F9" s="42">
        <v>138000</v>
      </c>
      <c r="G9" s="96"/>
      <c r="H9" s="42"/>
      <c r="I9" s="16"/>
      <c r="J9" s="24"/>
      <c r="K9" s="24"/>
      <c r="L9" s="24"/>
      <c r="M9" s="16"/>
      <c r="N9" s="24"/>
      <c r="O9" s="24"/>
      <c r="P9" s="6" t="s">
        <v>0</v>
      </c>
      <c r="Q9" s="7" t="s">
        <v>0</v>
      </c>
    </row>
    <row r="10" spans="1:17" s="8" customFormat="1" ht="32.25" customHeight="1">
      <c r="A10" s="11"/>
      <c r="B10" s="100" t="s">
        <v>1</v>
      </c>
      <c r="C10" s="100"/>
      <c r="D10" s="14">
        <v>540</v>
      </c>
      <c r="E10" s="43">
        <f>E4+E8+E9+E5+E6+E7</f>
        <v>2443794.9899999998</v>
      </c>
      <c r="F10" s="43">
        <f>F9</f>
        <v>138000</v>
      </c>
      <c r="G10" s="43">
        <f>G5+G6+G7+G8</f>
        <v>1805794.99</v>
      </c>
      <c r="H10" s="43">
        <f>H4+H8</f>
        <v>500000</v>
      </c>
      <c r="I10" s="17"/>
      <c r="J10" s="17"/>
      <c r="K10" s="17"/>
      <c r="L10" s="17"/>
      <c r="M10" s="17"/>
      <c r="N10" s="17"/>
      <c r="O10" s="17"/>
      <c r="P10" s="33" t="s">
        <v>0</v>
      </c>
      <c r="Q10" s="7" t="s">
        <v>0</v>
      </c>
    </row>
    <row r="11" spans="1:17" ht="12.75" customHeight="1">
      <c r="A11" s="1"/>
      <c r="B11" s="1"/>
      <c r="C11" s="1"/>
      <c r="D11" s="1"/>
      <c r="E11" s="48"/>
      <c r="F11" s="48" t="s">
        <v>0</v>
      </c>
      <c r="G11" s="1"/>
      <c r="H11" s="1"/>
      <c r="I11" s="1" t="s">
        <v>0</v>
      </c>
      <c r="J11" s="1" t="s">
        <v>0</v>
      </c>
      <c r="K11" s="1"/>
      <c r="L11" s="1"/>
      <c r="M11" s="1" t="s">
        <v>0</v>
      </c>
      <c r="N11" s="1" t="s">
        <v>0</v>
      </c>
      <c r="O11" s="1"/>
      <c r="P11" s="1" t="s">
        <v>0</v>
      </c>
      <c r="Q11" s="1" t="s">
        <v>0</v>
      </c>
    </row>
  </sheetData>
  <mergeCells count="10">
    <mergeCell ref="B10:C10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3" workbookViewId="0">
      <selection activeCell="C17" sqref="C17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9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8"/>
      <c r="C1" s="38"/>
      <c r="D1" s="38"/>
      <c r="E1" s="47"/>
      <c r="F1" s="38"/>
      <c r="G1" s="53"/>
      <c r="H1" s="53"/>
      <c r="I1" s="38"/>
      <c r="J1" s="38"/>
      <c r="K1" s="53"/>
      <c r="L1" s="53"/>
      <c r="M1" s="38"/>
      <c r="N1" s="106"/>
      <c r="O1" s="106"/>
      <c r="P1" s="4"/>
      <c r="Q1" s="106" t="s">
        <v>42</v>
      </c>
      <c r="R1" s="106"/>
    </row>
    <row r="2" spans="1:18" s="8" customFormat="1" ht="18.75" customHeight="1">
      <c r="A2" s="5"/>
      <c r="B2" s="99" t="s">
        <v>23</v>
      </c>
      <c r="C2" s="99" t="s">
        <v>22</v>
      </c>
      <c r="D2" s="6"/>
      <c r="E2" s="101" t="s">
        <v>27</v>
      </c>
      <c r="F2" s="97" t="s">
        <v>26</v>
      </c>
      <c r="G2" s="108"/>
      <c r="H2" s="98"/>
      <c r="I2" s="99" t="s">
        <v>28</v>
      </c>
      <c r="J2" s="97" t="s">
        <v>26</v>
      </c>
      <c r="K2" s="108"/>
      <c r="L2" s="98"/>
      <c r="M2" s="99" t="s">
        <v>30</v>
      </c>
      <c r="N2" s="99" t="s">
        <v>26</v>
      </c>
      <c r="O2" s="99"/>
      <c r="P2" s="107"/>
      <c r="Q2" s="107"/>
      <c r="R2" s="107"/>
    </row>
    <row r="3" spans="1:18" s="8" customFormat="1" ht="229.5" customHeight="1">
      <c r="A3" s="5"/>
      <c r="B3" s="99"/>
      <c r="C3" s="99"/>
      <c r="D3" s="6"/>
      <c r="E3" s="101"/>
      <c r="F3" s="39" t="s">
        <v>43</v>
      </c>
      <c r="G3" s="73" t="s">
        <v>47</v>
      </c>
      <c r="H3" s="72" t="s">
        <v>48</v>
      </c>
      <c r="I3" s="99"/>
      <c r="J3" s="39" t="s">
        <v>43</v>
      </c>
      <c r="K3" s="73" t="s">
        <v>47</v>
      </c>
      <c r="L3" s="72" t="s">
        <v>48</v>
      </c>
      <c r="M3" s="99"/>
      <c r="N3" s="56" t="s">
        <v>43</v>
      </c>
      <c r="O3" s="56"/>
      <c r="P3" s="7"/>
      <c r="Q3" s="73" t="s">
        <v>47</v>
      </c>
      <c r="R3" s="60" t="s">
        <v>48</v>
      </c>
    </row>
    <row r="4" spans="1:18" s="8" customFormat="1" ht="37.5" customHeight="1">
      <c r="A4" s="5"/>
      <c r="B4" s="61">
        <v>1</v>
      </c>
      <c r="C4" s="61" t="s">
        <v>21</v>
      </c>
      <c r="D4" s="6"/>
      <c r="E4" s="69">
        <f>F4+G4+H4</f>
        <v>62696.08</v>
      </c>
      <c r="F4" s="54"/>
      <c r="G4" s="79">
        <v>62696.08</v>
      </c>
      <c r="H4" s="54"/>
      <c r="I4" s="54"/>
      <c r="J4" s="54"/>
      <c r="K4" s="59"/>
      <c r="L4" s="54"/>
      <c r="M4" s="54"/>
      <c r="N4" s="56"/>
      <c r="O4" s="56"/>
      <c r="P4" s="7"/>
      <c r="Q4" s="59"/>
      <c r="R4" s="60"/>
    </row>
    <row r="5" spans="1:18" s="8" customFormat="1" ht="37.5" customHeight="1">
      <c r="A5" s="5"/>
      <c r="B5" s="61">
        <v>2</v>
      </c>
      <c r="C5" s="61" t="s">
        <v>20</v>
      </c>
      <c r="D5" s="6"/>
      <c r="E5" s="69">
        <f t="shared" ref="E5:E21" si="0">F5+G5+H5</f>
        <v>50789.5</v>
      </c>
      <c r="F5" s="54">
        <v>11604.45</v>
      </c>
      <c r="G5" s="79">
        <v>39185.050000000003</v>
      </c>
      <c r="H5" s="54"/>
      <c r="I5" s="54"/>
      <c r="J5" s="54"/>
      <c r="K5" s="59"/>
      <c r="L5" s="54"/>
      <c r="M5" s="54"/>
      <c r="N5" s="56"/>
      <c r="O5" s="56"/>
      <c r="P5" s="7"/>
      <c r="Q5" s="59"/>
      <c r="R5" s="60"/>
    </row>
    <row r="6" spans="1:18" s="8" customFormat="1" ht="36" customHeight="1">
      <c r="A6" s="5"/>
      <c r="B6" s="61">
        <v>3</v>
      </c>
      <c r="C6" s="61" t="s">
        <v>18</v>
      </c>
      <c r="D6" s="6"/>
      <c r="E6" s="69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52"/>
      <c r="L6" s="52"/>
      <c r="M6" s="37"/>
      <c r="N6" s="37"/>
      <c r="O6" s="37"/>
      <c r="P6" s="7"/>
      <c r="Q6" s="55"/>
      <c r="R6" s="55"/>
    </row>
    <row r="7" spans="1:18" s="8" customFormat="1" ht="33.75" customHeight="1">
      <c r="A7" s="5"/>
      <c r="B7" s="61">
        <v>4</v>
      </c>
      <c r="C7" s="61" t="s">
        <v>19</v>
      </c>
      <c r="D7" s="6"/>
      <c r="E7" s="69">
        <f t="shared" si="0"/>
        <v>31348.04</v>
      </c>
      <c r="F7" s="36"/>
      <c r="G7" s="36">
        <v>31348.04</v>
      </c>
      <c r="H7" s="36"/>
      <c r="I7" s="54"/>
      <c r="J7" s="54"/>
      <c r="K7" s="54"/>
      <c r="L7" s="54"/>
      <c r="M7" s="54"/>
      <c r="N7" s="54"/>
      <c r="O7" s="54"/>
      <c r="P7" s="7"/>
      <c r="Q7" s="55"/>
      <c r="R7" s="55"/>
    </row>
    <row r="8" spans="1:18" s="8" customFormat="1" ht="42" customHeight="1">
      <c r="A8" s="5"/>
      <c r="B8" s="61">
        <v>5</v>
      </c>
      <c r="C8" s="61" t="s">
        <v>16</v>
      </c>
      <c r="D8" s="6"/>
      <c r="E8" s="69">
        <f t="shared" si="0"/>
        <v>78370.100000000006</v>
      </c>
      <c r="F8" s="36"/>
      <c r="G8" s="36">
        <v>78370.100000000006</v>
      </c>
      <c r="H8" s="36"/>
      <c r="I8" s="54"/>
      <c r="J8" s="54"/>
      <c r="K8" s="54"/>
      <c r="L8" s="54"/>
      <c r="M8" s="54"/>
      <c r="N8" s="54"/>
      <c r="O8" s="54"/>
      <c r="P8" s="7"/>
      <c r="Q8" s="55"/>
      <c r="R8" s="55"/>
    </row>
    <row r="9" spans="1:18" s="8" customFormat="1" ht="40.5" customHeight="1">
      <c r="A9" s="5"/>
      <c r="B9" s="61">
        <v>6</v>
      </c>
      <c r="C9" s="61" t="s">
        <v>15</v>
      </c>
      <c r="D9" s="6"/>
      <c r="E9" s="69">
        <f t="shared" si="0"/>
        <v>128184.29000000001</v>
      </c>
      <c r="F9" s="36">
        <v>49814.19</v>
      </c>
      <c r="G9" s="36">
        <v>78370.100000000006</v>
      </c>
      <c r="H9" s="36"/>
      <c r="I9" s="54"/>
      <c r="J9" s="54"/>
      <c r="K9" s="54"/>
      <c r="L9" s="54"/>
      <c r="M9" s="54"/>
      <c r="N9" s="54"/>
      <c r="O9" s="54"/>
      <c r="P9" s="7"/>
      <c r="Q9" s="55"/>
      <c r="R9" s="55"/>
    </row>
    <row r="10" spans="1:18" s="8" customFormat="1" ht="40.5" customHeight="1">
      <c r="A10" s="5"/>
      <c r="B10" s="61">
        <v>7</v>
      </c>
      <c r="C10" s="61" t="s">
        <v>14</v>
      </c>
      <c r="D10" s="6"/>
      <c r="E10" s="69">
        <f t="shared" si="0"/>
        <v>54859.07</v>
      </c>
      <c r="F10" s="36"/>
      <c r="G10" s="36">
        <v>54859.07</v>
      </c>
      <c r="H10" s="36"/>
      <c r="I10" s="54"/>
      <c r="J10" s="54"/>
      <c r="K10" s="54"/>
      <c r="L10" s="54"/>
      <c r="M10" s="54"/>
      <c r="N10" s="54"/>
      <c r="O10" s="54"/>
      <c r="P10" s="7"/>
      <c r="Q10" s="55"/>
      <c r="R10" s="55"/>
    </row>
    <row r="11" spans="1:18" s="8" customFormat="1" ht="40.5" customHeight="1">
      <c r="A11" s="5"/>
      <c r="B11" s="61">
        <v>8</v>
      </c>
      <c r="C11" s="10" t="s">
        <v>13</v>
      </c>
      <c r="D11" s="6"/>
      <c r="E11" s="69">
        <f t="shared" si="0"/>
        <v>20000</v>
      </c>
      <c r="F11" s="36"/>
      <c r="G11" s="36"/>
      <c r="H11" s="36">
        <v>20000</v>
      </c>
      <c r="I11" s="54"/>
      <c r="J11" s="54"/>
      <c r="K11" s="54"/>
      <c r="L11" s="54"/>
      <c r="M11" s="54"/>
      <c r="N11" s="54"/>
      <c r="O11" s="54"/>
      <c r="P11" s="7"/>
      <c r="Q11" s="55"/>
      <c r="R11" s="55"/>
    </row>
    <row r="12" spans="1:18" s="8" customFormat="1" ht="40.5" customHeight="1">
      <c r="A12" s="5"/>
      <c r="B12" s="61">
        <v>9</v>
      </c>
      <c r="C12" s="10" t="s">
        <v>12</v>
      </c>
      <c r="D12" s="6"/>
      <c r="E12" s="69">
        <f t="shared" si="0"/>
        <v>87137.54</v>
      </c>
      <c r="F12" s="36">
        <v>11604.45</v>
      </c>
      <c r="G12" s="36">
        <v>70533.09</v>
      </c>
      <c r="H12" s="36">
        <v>5000</v>
      </c>
      <c r="I12" s="54"/>
      <c r="J12" s="54"/>
      <c r="K12" s="54"/>
      <c r="L12" s="54"/>
      <c r="M12" s="54"/>
      <c r="N12" s="54"/>
      <c r="O12" s="54"/>
      <c r="P12" s="7"/>
      <c r="Q12" s="55"/>
      <c r="R12" s="55"/>
    </row>
    <row r="13" spans="1:18" s="8" customFormat="1" ht="40.5" customHeight="1">
      <c r="A13" s="5"/>
      <c r="B13" s="61">
        <v>10</v>
      </c>
      <c r="C13" s="10" t="s">
        <v>11</v>
      </c>
      <c r="D13" s="6"/>
      <c r="E13" s="69">
        <f t="shared" si="0"/>
        <v>62022.06</v>
      </c>
      <c r="F13" s="36"/>
      <c r="G13" s="36">
        <v>47022.06</v>
      </c>
      <c r="H13" s="36">
        <v>15000</v>
      </c>
      <c r="I13" s="54"/>
      <c r="J13" s="54"/>
      <c r="K13" s="54"/>
      <c r="L13" s="54"/>
      <c r="M13" s="54"/>
      <c r="N13" s="54"/>
      <c r="O13" s="54"/>
      <c r="P13" s="7"/>
      <c r="Q13" s="55"/>
      <c r="R13" s="55"/>
    </row>
    <row r="14" spans="1:18" s="8" customFormat="1" ht="40.5" customHeight="1">
      <c r="A14" s="5"/>
      <c r="B14" s="61">
        <v>11</v>
      </c>
      <c r="C14" s="10" t="s">
        <v>10</v>
      </c>
      <c r="D14" s="6"/>
      <c r="E14" s="69">
        <f t="shared" si="0"/>
        <v>5000</v>
      </c>
      <c r="F14" s="36"/>
      <c r="G14" s="36"/>
      <c r="H14" s="36">
        <v>5000</v>
      </c>
      <c r="I14" s="54"/>
      <c r="J14" s="54"/>
      <c r="K14" s="54"/>
      <c r="L14" s="54"/>
      <c r="M14" s="54"/>
      <c r="N14" s="54"/>
      <c r="O14" s="54"/>
      <c r="P14" s="7"/>
      <c r="Q14" s="55"/>
      <c r="R14" s="55"/>
    </row>
    <row r="15" spans="1:18" s="8" customFormat="1" ht="40.5" customHeight="1">
      <c r="A15" s="5"/>
      <c r="B15" s="61">
        <v>12</v>
      </c>
      <c r="C15" s="10" t="s">
        <v>9</v>
      </c>
      <c r="D15" s="6"/>
      <c r="E15" s="69">
        <f t="shared" si="0"/>
        <v>39202.71</v>
      </c>
      <c r="F15" s="36">
        <v>7854.67</v>
      </c>
      <c r="G15" s="36">
        <v>31348.04</v>
      </c>
      <c r="H15" s="36"/>
      <c r="I15" s="54"/>
      <c r="J15" s="54"/>
      <c r="K15" s="54"/>
      <c r="L15" s="54"/>
      <c r="M15" s="54"/>
      <c r="N15" s="54"/>
      <c r="O15" s="54"/>
      <c r="P15" s="7"/>
      <c r="Q15" s="55"/>
      <c r="R15" s="55"/>
    </row>
    <row r="16" spans="1:18" s="8" customFormat="1" ht="40.5" customHeight="1">
      <c r="A16" s="5"/>
      <c r="B16" s="61">
        <v>13</v>
      </c>
      <c r="C16" s="10" t="s">
        <v>8</v>
      </c>
      <c r="D16" s="6"/>
      <c r="E16" s="69">
        <f t="shared" si="0"/>
        <v>101810.53</v>
      </c>
      <c r="F16" s="36">
        <v>23440.43</v>
      </c>
      <c r="G16" s="36">
        <v>78370.100000000006</v>
      </c>
      <c r="H16" s="36"/>
      <c r="I16" s="54"/>
      <c r="J16" s="54"/>
      <c r="K16" s="54"/>
      <c r="L16" s="54"/>
      <c r="M16" s="54"/>
      <c r="N16" s="54"/>
      <c r="O16" s="54"/>
      <c r="P16" s="7"/>
      <c r="Q16" s="55"/>
      <c r="R16" s="55"/>
    </row>
    <row r="17" spans="1:18" s="8" customFormat="1" ht="40.5" customHeight="1">
      <c r="A17" s="5"/>
      <c r="B17" s="61">
        <v>14</v>
      </c>
      <c r="C17" s="10" t="s">
        <v>7</v>
      </c>
      <c r="D17" s="6"/>
      <c r="E17" s="69">
        <f t="shared" si="0"/>
        <v>17461.240000000002</v>
      </c>
      <c r="F17" s="36">
        <v>17461.240000000002</v>
      </c>
      <c r="G17" s="36"/>
      <c r="H17" s="36"/>
      <c r="I17" s="54"/>
      <c r="J17" s="54"/>
      <c r="K17" s="54"/>
      <c r="L17" s="54"/>
      <c r="M17" s="54"/>
      <c r="N17" s="54"/>
      <c r="O17" s="54"/>
      <c r="P17" s="7"/>
      <c r="Q17" s="55"/>
      <c r="R17" s="55"/>
    </row>
    <row r="18" spans="1:18" s="8" customFormat="1" ht="41.25" customHeight="1">
      <c r="A18" s="5"/>
      <c r="B18" s="61">
        <v>15</v>
      </c>
      <c r="C18" s="61" t="s">
        <v>6</v>
      </c>
      <c r="D18" s="6"/>
      <c r="E18" s="69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52"/>
      <c r="L18" s="52"/>
      <c r="M18" s="37"/>
      <c r="N18" s="37"/>
      <c r="O18" s="37"/>
      <c r="P18" s="7"/>
      <c r="Q18" s="55"/>
      <c r="R18" s="55"/>
    </row>
    <row r="19" spans="1:18" s="8" customFormat="1" ht="36" customHeight="1">
      <c r="A19" s="5"/>
      <c r="B19" s="61">
        <v>16</v>
      </c>
      <c r="C19" s="10" t="s">
        <v>4</v>
      </c>
      <c r="D19" s="6"/>
      <c r="E19" s="69">
        <f t="shared" si="0"/>
        <v>46719.93</v>
      </c>
      <c r="F19" s="36">
        <v>23208.9</v>
      </c>
      <c r="G19" s="36">
        <v>23511.03</v>
      </c>
      <c r="H19" s="36"/>
      <c r="I19" s="54"/>
      <c r="J19" s="54"/>
      <c r="K19" s="54"/>
      <c r="L19" s="54"/>
      <c r="M19" s="54"/>
      <c r="N19" s="54"/>
      <c r="O19" s="54"/>
      <c r="P19" s="7"/>
      <c r="Q19" s="55"/>
      <c r="R19" s="55"/>
    </row>
    <row r="20" spans="1:18" s="8" customFormat="1" ht="38.25" customHeight="1">
      <c r="A20" s="5"/>
      <c r="B20" s="61">
        <v>17</v>
      </c>
      <c r="C20" s="10" t="s">
        <v>3</v>
      </c>
      <c r="D20" s="6"/>
      <c r="E20" s="69">
        <f t="shared" si="0"/>
        <v>52237.1</v>
      </c>
      <c r="F20" s="36"/>
      <c r="G20" s="36">
        <v>47237.1</v>
      </c>
      <c r="H20" s="36">
        <v>5000</v>
      </c>
      <c r="I20" s="54"/>
      <c r="J20" s="54"/>
      <c r="K20" s="54"/>
      <c r="L20" s="54"/>
      <c r="M20" s="54"/>
      <c r="N20" s="54"/>
      <c r="O20" s="54"/>
      <c r="P20" s="7"/>
      <c r="Q20" s="55"/>
      <c r="R20" s="55"/>
    </row>
    <row r="21" spans="1:18" s="8" customFormat="1" ht="39" customHeight="1">
      <c r="A21" s="5"/>
      <c r="B21" s="61">
        <v>18</v>
      </c>
      <c r="C21" s="10" t="s">
        <v>2</v>
      </c>
      <c r="D21" s="6"/>
      <c r="E21" s="69">
        <f t="shared" si="0"/>
        <v>5000</v>
      </c>
      <c r="F21" s="36"/>
      <c r="G21" s="36"/>
      <c r="H21" s="36">
        <v>5000</v>
      </c>
      <c r="I21" s="54"/>
      <c r="J21" s="54"/>
      <c r="K21" s="54"/>
      <c r="L21" s="54"/>
      <c r="M21" s="54"/>
      <c r="N21" s="54"/>
      <c r="O21" s="54"/>
      <c r="P21" s="7"/>
      <c r="Q21" s="55"/>
      <c r="R21" s="55"/>
    </row>
    <row r="22" spans="1:18" s="8" customFormat="1" ht="32.25" customHeight="1">
      <c r="A22" s="11"/>
      <c r="B22" s="105" t="s">
        <v>1</v>
      </c>
      <c r="C22" s="105"/>
      <c r="D22" s="14">
        <v>540</v>
      </c>
      <c r="E22" s="43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5"/>
      <c r="R22" s="55"/>
    </row>
    <row r="23" spans="1:18" ht="12.75" customHeight="1">
      <c r="A23" s="1"/>
      <c r="B23" s="62"/>
      <c r="C23" s="62"/>
      <c r="D23" s="1"/>
      <c r="E23" s="48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3"/>
      <c r="C24" s="63"/>
    </row>
    <row r="25" spans="1:18">
      <c r="B25" s="63"/>
      <c r="C25" s="63"/>
    </row>
    <row r="26" spans="1:18">
      <c r="B26" s="63"/>
      <c r="C26" s="63"/>
    </row>
    <row r="27" spans="1:18">
      <c r="B27" s="63"/>
      <c r="C27" s="63"/>
    </row>
    <row r="28" spans="1:18">
      <c r="B28" s="63"/>
      <c r="C28" s="63"/>
    </row>
    <row r="29" spans="1:18">
      <c r="B29" s="63"/>
      <c r="C29" s="63"/>
    </row>
    <row r="30" spans="1:18">
      <c r="B30" s="63"/>
      <c r="C30" s="63"/>
    </row>
    <row r="31" spans="1:18">
      <c r="B31" s="63"/>
      <c r="C31" s="63"/>
    </row>
    <row r="32" spans="1:18">
      <c r="B32" s="63"/>
      <c r="C32" s="63"/>
    </row>
    <row r="33" spans="2:3">
      <c r="B33" s="63"/>
      <c r="C33" s="63"/>
    </row>
    <row r="34" spans="2:3">
      <c r="B34" s="63"/>
      <c r="C34" s="63"/>
    </row>
    <row r="35" spans="2:3">
      <c r="B35" s="63"/>
      <c r="C35" s="63"/>
    </row>
    <row r="36" spans="2:3">
      <c r="B36" s="63"/>
      <c r="C36" s="63"/>
    </row>
    <row r="37" spans="2:3">
      <c r="B37" s="63"/>
      <c r="C37" s="63"/>
    </row>
    <row r="38" spans="2:3">
      <c r="B38" s="63"/>
      <c r="C38" s="63"/>
    </row>
    <row r="39" spans="2:3">
      <c r="B39" s="63"/>
      <c r="C39" s="63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view="pageBreakPreview" topLeftCell="A11" zoomScale="70" zoomScaleSheetLayoutView="70" zoomScalePageLayoutView="70" workbookViewId="0">
      <selection sqref="A1:XFD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09" t="s">
        <v>32</v>
      </c>
      <c r="K2" s="110"/>
      <c r="L2" s="110"/>
      <c r="M2" s="110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110"/>
      <c r="K3" s="110"/>
      <c r="L3" s="110"/>
      <c r="M3" s="110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111" t="s">
        <v>29</v>
      </c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102"/>
      <c r="M6" s="102"/>
      <c r="N6" s="4"/>
      <c r="O6" s="4"/>
    </row>
    <row r="7" spans="1:15" s="8" customFormat="1" ht="18.75" customHeight="1">
      <c r="A7" s="5"/>
      <c r="B7" s="99" t="s">
        <v>23</v>
      </c>
      <c r="C7" s="99" t="s">
        <v>22</v>
      </c>
      <c r="D7" s="6"/>
      <c r="E7" s="99" t="s">
        <v>27</v>
      </c>
      <c r="F7" s="99" t="s">
        <v>26</v>
      </c>
      <c r="G7" s="99"/>
      <c r="H7" s="99" t="s">
        <v>28</v>
      </c>
      <c r="I7" s="99" t="s">
        <v>26</v>
      </c>
      <c r="J7" s="99"/>
      <c r="K7" s="99" t="s">
        <v>30</v>
      </c>
      <c r="L7" s="99" t="s">
        <v>26</v>
      </c>
      <c r="M7" s="99"/>
      <c r="N7" s="7"/>
      <c r="O7" s="7"/>
    </row>
    <row r="8" spans="1:15" s="8" customFormat="1" ht="409.5">
      <c r="A8" s="5"/>
      <c r="B8" s="99"/>
      <c r="C8" s="99"/>
      <c r="D8" s="6"/>
      <c r="E8" s="99"/>
      <c r="F8" s="22" t="s">
        <v>24</v>
      </c>
      <c r="G8" s="22" t="s">
        <v>25</v>
      </c>
      <c r="H8" s="99"/>
      <c r="I8" s="22" t="s">
        <v>24</v>
      </c>
      <c r="J8" s="22" t="s">
        <v>25</v>
      </c>
      <c r="K8" s="99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32671.1</v>
      </c>
      <c r="F10" s="24"/>
      <c r="G10" s="15">
        <v>32671.1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100" t="s">
        <v>1</v>
      </c>
      <c r="C28" s="100"/>
      <c r="D28" s="14">
        <v>540</v>
      </c>
      <c r="E28" s="17">
        <f t="shared" ref="E28:F28" si="1">SUM(E9:E27)</f>
        <v>3542270.42</v>
      </c>
      <c r="F28" s="17">
        <f t="shared" si="1"/>
        <v>2499999.9999999995</v>
      </c>
      <c r="G28" s="17">
        <f>SUM(G9:G27)</f>
        <v>1042270.4199999998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showGridLines="0" topLeftCell="A10" workbookViewId="0">
      <selection activeCell="F14" sqref="F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9" customWidth="1"/>
    <col min="6" max="6" width="29.42578125" style="49" customWidth="1"/>
    <col min="7" max="7" width="29.42578125" style="2" customWidth="1"/>
    <col min="8" max="8" width="20.140625" style="49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7"/>
      <c r="F1" s="47"/>
      <c r="G1" s="29"/>
      <c r="H1" s="47"/>
      <c r="I1" s="27"/>
      <c r="J1" s="27"/>
      <c r="K1" s="29"/>
      <c r="L1" s="27"/>
      <c r="M1" s="27"/>
      <c r="N1" s="102" t="s">
        <v>33</v>
      </c>
      <c r="O1" s="102"/>
      <c r="P1" s="102"/>
      <c r="Q1" s="4"/>
      <c r="R1" s="4"/>
    </row>
    <row r="2" spans="1:18" s="8" customFormat="1" ht="18.75" customHeight="1">
      <c r="A2" s="5"/>
      <c r="B2" s="99" t="s">
        <v>23</v>
      </c>
      <c r="C2" s="99" t="s">
        <v>22</v>
      </c>
      <c r="D2" s="6"/>
      <c r="E2" s="101" t="s">
        <v>27</v>
      </c>
      <c r="F2" s="99" t="s">
        <v>26</v>
      </c>
      <c r="G2" s="99"/>
      <c r="H2" s="99"/>
      <c r="I2" s="99" t="s">
        <v>28</v>
      </c>
      <c r="J2" s="99" t="s">
        <v>26</v>
      </c>
      <c r="K2" s="99"/>
      <c r="L2" s="99"/>
      <c r="M2" s="99" t="s">
        <v>30</v>
      </c>
      <c r="N2" s="99" t="s">
        <v>26</v>
      </c>
      <c r="O2" s="99"/>
      <c r="P2" s="99"/>
      <c r="Q2" s="7"/>
      <c r="R2" s="7"/>
    </row>
    <row r="3" spans="1:18" s="8" customFormat="1" ht="281.25">
      <c r="A3" s="5"/>
      <c r="B3" s="99"/>
      <c r="C3" s="99"/>
      <c r="D3" s="6"/>
      <c r="E3" s="101"/>
      <c r="F3" s="41" t="s">
        <v>38</v>
      </c>
      <c r="G3" s="28" t="s">
        <v>34</v>
      </c>
      <c r="H3" s="41" t="s">
        <v>35</v>
      </c>
      <c r="I3" s="99"/>
      <c r="J3" s="28" t="s">
        <v>38</v>
      </c>
      <c r="K3" s="28" t="s">
        <v>34</v>
      </c>
      <c r="L3" s="28" t="s">
        <v>35</v>
      </c>
      <c r="M3" s="99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39">
        <v>1</v>
      </c>
      <c r="C4" s="10" t="s">
        <v>20</v>
      </c>
      <c r="D4" s="6"/>
      <c r="E4" s="41">
        <f>F4+G4+H4</f>
        <v>1972674.76</v>
      </c>
      <c r="F4" s="41">
        <v>357934.72</v>
      </c>
      <c r="G4" s="41">
        <v>1614740.04</v>
      </c>
      <c r="H4" s="41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>
      <c r="A5" s="5"/>
      <c r="B5" s="39">
        <v>2</v>
      </c>
      <c r="C5" s="10" t="s">
        <v>19</v>
      </c>
      <c r="D5" s="6"/>
      <c r="E5" s="41">
        <f t="shared" ref="E5:E18" si="0">F5+G5+H5</f>
        <v>825731.02</v>
      </c>
      <c r="F5" s="41">
        <v>178967.36</v>
      </c>
      <c r="G5" s="41">
        <v>646763.66</v>
      </c>
      <c r="H5" s="41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>
      <c r="A6" s="5"/>
      <c r="B6" s="39">
        <v>3</v>
      </c>
      <c r="C6" s="10" t="s">
        <v>18</v>
      </c>
      <c r="D6" s="6"/>
      <c r="E6" s="41">
        <f t="shared" si="0"/>
        <v>1088627.77</v>
      </c>
      <c r="F6" s="41">
        <v>165237.12</v>
      </c>
      <c r="G6" s="41">
        <v>923390.65</v>
      </c>
      <c r="H6" s="41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>
      <c r="A7" s="5"/>
      <c r="B7" s="39">
        <v>4</v>
      </c>
      <c r="C7" s="10" t="s">
        <v>17</v>
      </c>
      <c r="D7" s="6"/>
      <c r="E7" s="41">
        <f t="shared" si="0"/>
        <v>1405378.8399999999</v>
      </c>
      <c r="F7" s="41">
        <v>89483.68</v>
      </c>
      <c r="G7" s="41">
        <v>1315895.1599999999</v>
      </c>
      <c r="H7" s="41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>
      <c r="A8" s="5"/>
      <c r="B8" s="39">
        <v>5</v>
      </c>
      <c r="C8" s="10" t="s">
        <v>15</v>
      </c>
      <c r="D8" s="6"/>
      <c r="E8" s="41">
        <f t="shared" si="0"/>
        <v>1679777.11</v>
      </c>
      <c r="F8" s="41"/>
      <c r="G8" s="41">
        <v>1679777.11</v>
      </c>
      <c r="H8" s="41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41">
        <f t="shared" si="0"/>
        <v>1026000</v>
      </c>
      <c r="F9" s="41"/>
      <c r="G9" s="41"/>
      <c r="H9" s="41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82">
        <v>7</v>
      </c>
      <c r="C10" s="10" t="s">
        <v>12</v>
      </c>
      <c r="D10" s="6"/>
      <c r="E10" s="83">
        <f>F10+G10+H10</f>
        <v>197451.4</v>
      </c>
      <c r="F10" s="83"/>
      <c r="G10" s="83">
        <v>197451.4</v>
      </c>
      <c r="H10" s="83"/>
      <c r="I10" s="82"/>
      <c r="J10" s="82"/>
      <c r="K10" s="82"/>
      <c r="L10" s="82"/>
      <c r="M10" s="82"/>
      <c r="N10" s="82"/>
      <c r="O10" s="82"/>
      <c r="P10" s="82"/>
      <c r="Q10" s="7"/>
      <c r="R10" s="7"/>
    </row>
    <row r="11" spans="1:18" s="8" customFormat="1" ht="37.5">
      <c r="A11" s="5"/>
      <c r="B11" s="82">
        <v>8</v>
      </c>
      <c r="C11" s="10" t="s">
        <v>13</v>
      </c>
      <c r="D11" s="6"/>
      <c r="E11" s="89">
        <f t="shared" ref="E11:E14" si="1">F11+G11+H11</f>
        <v>928597.23</v>
      </c>
      <c r="F11" s="83"/>
      <c r="G11" s="83">
        <v>928597.23</v>
      </c>
      <c r="H11" s="83"/>
      <c r="I11" s="82"/>
      <c r="J11" s="82"/>
      <c r="K11" s="82"/>
      <c r="L11" s="82"/>
      <c r="M11" s="82"/>
      <c r="N11" s="82"/>
      <c r="O11" s="82"/>
      <c r="P11" s="82"/>
      <c r="Q11" s="7"/>
      <c r="R11" s="7"/>
    </row>
    <row r="12" spans="1:18" s="8" customFormat="1" ht="37.5">
      <c r="A12" s="5"/>
      <c r="B12" s="82">
        <v>9</v>
      </c>
      <c r="C12" s="10" t="s">
        <v>11</v>
      </c>
      <c r="D12" s="6"/>
      <c r="E12" s="89">
        <f t="shared" si="1"/>
        <v>719076.7</v>
      </c>
      <c r="F12" s="83"/>
      <c r="G12" s="83">
        <v>719076.7</v>
      </c>
      <c r="H12" s="83"/>
      <c r="I12" s="82"/>
      <c r="J12" s="82"/>
      <c r="K12" s="82"/>
      <c r="L12" s="82"/>
      <c r="M12" s="82"/>
      <c r="N12" s="82"/>
      <c r="O12" s="82"/>
      <c r="P12" s="82"/>
      <c r="Q12" s="7"/>
      <c r="R12" s="7"/>
    </row>
    <row r="13" spans="1:18" s="8" customFormat="1" ht="37.5">
      <c r="A13" s="5"/>
      <c r="B13" s="39">
        <v>10</v>
      </c>
      <c r="C13" s="10" t="s">
        <v>9</v>
      </c>
      <c r="D13" s="6"/>
      <c r="E13" s="89">
        <f t="shared" si="1"/>
        <v>917616.23</v>
      </c>
      <c r="F13" s="41">
        <v>89483.68</v>
      </c>
      <c r="G13" s="41">
        <v>828132.55</v>
      </c>
      <c r="H13" s="41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>
      <c r="A14" s="5"/>
      <c r="B14" s="82">
        <v>11</v>
      </c>
      <c r="C14" s="10" t="s">
        <v>8</v>
      </c>
      <c r="D14" s="6"/>
      <c r="E14" s="89">
        <f t="shared" si="1"/>
        <v>216244.06</v>
      </c>
      <c r="F14" s="83"/>
      <c r="G14" s="83">
        <v>216244.06</v>
      </c>
      <c r="H14" s="83"/>
      <c r="I14" s="82"/>
      <c r="J14" s="82"/>
      <c r="K14" s="82"/>
      <c r="L14" s="82"/>
      <c r="M14" s="82"/>
      <c r="N14" s="82"/>
      <c r="O14" s="82"/>
      <c r="P14" s="82"/>
      <c r="Q14" s="7"/>
      <c r="R14" s="7"/>
    </row>
    <row r="15" spans="1:18" s="8" customFormat="1" ht="37.5">
      <c r="A15" s="5"/>
      <c r="B15" s="88">
        <v>12</v>
      </c>
      <c r="C15" s="10" t="s">
        <v>7</v>
      </c>
      <c r="D15" s="6"/>
      <c r="E15" s="89">
        <f>F15+G15+H15</f>
        <v>116308.3</v>
      </c>
      <c r="F15" s="89"/>
      <c r="G15" s="89"/>
      <c r="H15" s="89">
        <v>116308.3</v>
      </c>
      <c r="I15" s="88"/>
      <c r="J15" s="88"/>
      <c r="K15" s="88"/>
      <c r="L15" s="88"/>
      <c r="M15" s="88"/>
      <c r="N15" s="88"/>
      <c r="O15" s="88"/>
      <c r="P15" s="88"/>
      <c r="Q15" s="7"/>
      <c r="R15" s="7"/>
    </row>
    <row r="16" spans="1:18" s="8" customFormat="1" ht="37.5">
      <c r="A16" s="5"/>
      <c r="B16" s="39">
        <v>13</v>
      </c>
      <c r="C16" s="10" t="s">
        <v>5</v>
      </c>
      <c r="D16" s="6"/>
      <c r="E16" s="41">
        <f t="shared" si="0"/>
        <v>1478710.4700000002</v>
      </c>
      <c r="F16" s="41">
        <v>178967.36</v>
      </c>
      <c r="G16" s="41">
        <v>1299743.1100000001</v>
      </c>
      <c r="H16" s="41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>
      <c r="A17" s="5"/>
      <c r="B17" s="39">
        <v>14</v>
      </c>
      <c r="C17" s="10" t="s">
        <v>4</v>
      </c>
      <c r="D17" s="6"/>
      <c r="E17" s="41">
        <f t="shared" si="0"/>
        <v>1019667.81</v>
      </c>
      <c r="F17" s="41">
        <v>81348.800000000003</v>
      </c>
      <c r="G17" s="41">
        <v>938319.01</v>
      </c>
      <c r="H17" s="41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>
      <c r="A18" s="5"/>
      <c r="B18" s="39">
        <v>15</v>
      </c>
      <c r="C18" s="10" t="s">
        <v>3</v>
      </c>
      <c r="D18" s="6"/>
      <c r="E18" s="41">
        <f t="shared" si="0"/>
        <v>1664866.12</v>
      </c>
      <c r="F18" s="41">
        <v>162237.12</v>
      </c>
      <c r="G18" s="41">
        <v>1502629</v>
      </c>
      <c r="H18" s="41"/>
      <c r="I18" s="39"/>
      <c r="J18" s="39"/>
      <c r="K18" s="39"/>
      <c r="L18" s="39"/>
      <c r="M18" s="39"/>
      <c r="N18" s="39"/>
      <c r="O18" s="39"/>
      <c r="P18" s="39"/>
      <c r="Q18" s="7"/>
      <c r="R18" s="7"/>
    </row>
    <row r="19" spans="1:18" s="8" customFormat="1" ht="18.75">
      <c r="A19" s="5"/>
      <c r="B19" s="80">
        <v>16</v>
      </c>
      <c r="C19" s="10" t="s">
        <v>36</v>
      </c>
      <c r="D19" s="6"/>
      <c r="E19" s="81">
        <f>G19+H19</f>
        <v>2150961.02</v>
      </c>
      <c r="F19" s="81"/>
      <c r="G19" s="81">
        <v>444839.32</v>
      </c>
      <c r="H19" s="81">
        <v>1706121.7</v>
      </c>
      <c r="I19" s="80"/>
      <c r="J19" s="80"/>
      <c r="K19" s="80"/>
      <c r="L19" s="80"/>
      <c r="M19" s="80"/>
      <c r="N19" s="80"/>
      <c r="O19" s="80"/>
      <c r="P19" s="80"/>
      <c r="Q19" s="7"/>
      <c r="R19" s="7"/>
    </row>
    <row r="20" spans="1:18" s="8" customFormat="1" ht="32.25" customHeight="1">
      <c r="A20" s="11"/>
      <c r="B20" s="100" t="s">
        <v>1</v>
      </c>
      <c r="C20" s="100"/>
      <c r="D20" s="14">
        <v>540</v>
      </c>
      <c r="E20" s="43">
        <f>F20+G20+H20</f>
        <v>17407688.84</v>
      </c>
      <c r="F20" s="43">
        <f>F4+F5+F6+F7+F9+F13+F16+F17+F18</f>
        <v>1303659.8399999999</v>
      </c>
      <c r="G20" s="43">
        <f>SUM(G4:G19)</f>
        <v>13255599</v>
      </c>
      <c r="H20" s="43">
        <f>H9+H15+H19</f>
        <v>2848430</v>
      </c>
      <c r="I20" s="17"/>
      <c r="J20" s="17"/>
      <c r="K20" s="17"/>
      <c r="L20" s="17"/>
      <c r="M20" s="17"/>
      <c r="N20" s="17"/>
      <c r="O20" s="17"/>
      <c r="P20" s="17"/>
      <c r="Q20" s="25" t="s">
        <v>0</v>
      </c>
      <c r="R20" s="7" t="s">
        <v>0</v>
      </c>
    </row>
    <row r="21" spans="1:18" ht="12.75" customHeight="1">
      <c r="A21" s="1"/>
      <c r="B21" s="1"/>
      <c r="C21" s="1"/>
      <c r="D21" s="1"/>
      <c r="E21" s="48"/>
      <c r="F21" s="48" t="s">
        <v>0</v>
      </c>
      <c r="G21" s="1"/>
      <c r="H21" s="48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  <ignoredErrors>
    <ignoredError sqref="E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T18"/>
  <sheetViews>
    <sheetView showGridLines="0" view="pageBreakPreview" topLeftCell="A10" zoomScaleSheetLayoutView="100" workbookViewId="0">
      <selection activeCell="K23" sqref="K2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102" t="s">
        <v>37</v>
      </c>
      <c r="Q1" s="102"/>
      <c r="R1" s="102"/>
      <c r="S1" s="112"/>
      <c r="T1" s="4"/>
    </row>
    <row r="2" spans="1:20" s="8" customFormat="1" ht="18.75" customHeight="1">
      <c r="A2" s="5"/>
      <c r="B2" s="99" t="s">
        <v>23</v>
      </c>
      <c r="C2" s="99" t="s">
        <v>22</v>
      </c>
      <c r="D2" s="6"/>
      <c r="E2" s="99" t="s">
        <v>27</v>
      </c>
      <c r="F2" s="97" t="s">
        <v>26</v>
      </c>
      <c r="G2" s="103"/>
      <c r="H2" s="103"/>
      <c r="I2" s="98"/>
      <c r="J2" s="99" t="s">
        <v>28</v>
      </c>
      <c r="K2" s="97" t="s">
        <v>26</v>
      </c>
      <c r="L2" s="103"/>
      <c r="M2" s="103"/>
      <c r="N2" s="98"/>
      <c r="O2" s="99" t="s">
        <v>30</v>
      </c>
      <c r="P2" s="97" t="s">
        <v>26</v>
      </c>
      <c r="Q2" s="103"/>
      <c r="R2" s="103"/>
      <c r="S2" s="104"/>
      <c r="T2" s="7"/>
    </row>
    <row r="3" spans="1:20" s="8" customFormat="1" ht="195" customHeight="1">
      <c r="A3" s="5"/>
      <c r="B3" s="99"/>
      <c r="C3" s="99"/>
      <c r="D3" s="6"/>
      <c r="E3" s="99"/>
      <c r="F3" s="28" t="s">
        <v>39</v>
      </c>
      <c r="G3" s="35" t="s">
        <v>40</v>
      </c>
      <c r="H3" s="28"/>
      <c r="I3" s="32" t="s">
        <v>41</v>
      </c>
      <c r="J3" s="99"/>
      <c r="K3" s="28" t="s">
        <v>39</v>
      </c>
      <c r="L3" s="30" t="s">
        <v>40</v>
      </c>
      <c r="M3" s="28"/>
      <c r="N3" s="32" t="s">
        <v>41</v>
      </c>
      <c r="O3" s="99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39">
        <v>1</v>
      </c>
      <c r="C4" s="10" t="s">
        <v>20</v>
      </c>
      <c r="D4" s="6"/>
      <c r="E4" s="46">
        <f>F4+G4+I4</f>
        <v>7200</v>
      </c>
      <c r="F4" s="39"/>
      <c r="G4" s="41">
        <v>7200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>
      <c r="A5" s="5"/>
      <c r="B5" s="39">
        <v>2</v>
      </c>
      <c r="C5" s="10" t="s">
        <v>19</v>
      </c>
      <c r="D5" s="6"/>
      <c r="E5" s="46">
        <f t="shared" ref="E5:E16" si="0">F5+G5+I5</f>
        <v>90480</v>
      </c>
      <c r="F5" s="39"/>
      <c r="G5" s="41">
        <v>90480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>
      <c r="A6" s="5"/>
      <c r="B6" s="39">
        <v>3</v>
      </c>
      <c r="C6" s="10" t="s">
        <v>17</v>
      </c>
      <c r="D6" s="6"/>
      <c r="E6" s="46">
        <f t="shared" si="0"/>
        <v>219000</v>
      </c>
      <c r="F6" s="39"/>
      <c r="G6" s="41">
        <v>30000</v>
      </c>
      <c r="H6" s="39"/>
      <c r="I6" s="39">
        <v>189000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>
      <c r="A7" s="5"/>
      <c r="B7" s="39">
        <v>4</v>
      </c>
      <c r="C7" s="10" t="s">
        <v>15</v>
      </c>
      <c r="D7" s="6"/>
      <c r="E7" s="46">
        <f t="shared" si="0"/>
        <v>892136.51</v>
      </c>
      <c r="F7" s="39"/>
      <c r="G7" s="41">
        <v>850136.51</v>
      </c>
      <c r="H7" s="39"/>
      <c r="I7" s="39">
        <v>42000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49.5" customHeight="1">
      <c r="A8" s="5"/>
      <c r="B8" s="32">
        <v>5</v>
      </c>
      <c r="C8" s="10" t="s">
        <v>16</v>
      </c>
      <c r="D8" s="6"/>
      <c r="E8" s="46">
        <f t="shared" si="0"/>
        <v>30000</v>
      </c>
      <c r="F8" s="36"/>
      <c r="G8" s="41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>
      <c r="A9" s="5"/>
      <c r="B9" s="82">
        <v>6</v>
      </c>
      <c r="C9" s="10" t="s">
        <v>13</v>
      </c>
      <c r="D9" s="6"/>
      <c r="E9" s="46">
        <f t="shared" si="0"/>
        <v>89568.42</v>
      </c>
      <c r="F9" s="36"/>
      <c r="G9" s="83"/>
      <c r="H9" s="36"/>
      <c r="I9" s="36">
        <v>89568.42</v>
      </c>
      <c r="J9" s="82"/>
      <c r="K9" s="82"/>
      <c r="L9" s="82"/>
      <c r="M9" s="82"/>
      <c r="N9" s="82"/>
      <c r="O9" s="82"/>
      <c r="P9" s="82"/>
      <c r="Q9" s="82"/>
      <c r="R9" s="82"/>
      <c r="S9" s="82"/>
      <c r="T9" s="7"/>
    </row>
    <row r="10" spans="1:20" s="8" customFormat="1" ht="49.5" customHeight="1">
      <c r="A10" s="5"/>
      <c r="B10" s="39">
        <v>7</v>
      </c>
      <c r="C10" s="10" t="s">
        <v>9</v>
      </c>
      <c r="D10" s="6"/>
      <c r="E10" s="46">
        <f t="shared" si="0"/>
        <v>157400</v>
      </c>
      <c r="F10" s="36"/>
      <c r="G10" s="41">
        <v>157400</v>
      </c>
      <c r="H10" s="36"/>
      <c r="I10" s="36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7"/>
    </row>
    <row r="11" spans="1:20" s="8" customFormat="1" ht="47.25" customHeight="1">
      <c r="A11" s="5"/>
      <c r="B11" s="34">
        <v>8</v>
      </c>
      <c r="C11" s="10" t="s">
        <v>8</v>
      </c>
      <c r="D11" s="6"/>
      <c r="E11" s="46">
        <f t="shared" si="0"/>
        <v>1898444.38</v>
      </c>
      <c r="F11" s="36">
        <v>1898444.38</v>
      </c>
      <c r="G11" s="41"/>
      <c r="H11" s="36"/>
      <c r="I11" s="36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7"/>
    </row>
    <row r="12" spans="1:20" s="8" customFormat="1" ht="47.25" customHeight="1">
      <c r="A12" s="5"/>
      <c r="B12" s="57">
        <v>9</v>
      </c>
      <c r="C12" s="10" t="s">
        <v>6</v>
      </c>
      <c r="D12" s="6"/>
      <c r="E12" s="46">
        <f t="shared" si="0"/>
        <v>131891.98000000001</v>
      </c>
      <c r="F12" s="36"/>
      <c r="G12" s="58"/>
      <c r="H12" s="36"/>
      <c r="I12" s="36">
        <v>131891.98000000001</v>
      </c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7"/>
    </row>
    <row r="13" spans="1:20" s="8" customFormat="1" ht="47.25" customHeight="1">
      <c r="A13" s="5"/>
      <c r="B13" s="39">
        <v>10</v>
      </c>
      <c r="C13" s="10" t="s">
        <v>4</v>
      </c>
      <c r="D13" s="6"/>
      <c r="E13" s="46">
        <f t="shared" si="0"/>
        <v>69300</v>
      </c>
      <c r="F13" s="36"/>
      <c r="G13" s="41">
        <v>69300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>
      <c r="A14" s="5"/>
      <c r="B14" s="39">
        <v>11</v>
      </c>
      <c r="C14" s="10" t="s">
        <v>3</v>
      </c>
      <c r="D14" s="6"/>
      <c r="E14" s="46">
        <f t="shared" si="0"/>
        <v>1479600</v>
      </c>
      <c r="F14" s="36"/>
      <c r="G14" s="41">
        <v>1479600</v>
      </c>
      <c r="H14" s="36"/>
      <c r="I14" s="36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7"/>
    </row>
    <row r="15" spans="1:20" s="8" customFormat="1" ht="47.25" customHeight="1">
      <c r="A15" s="5"/>
      <c r="B15" s="50">
        <v>12</v>
      </c>
      <c r="C15" s="10" t="s">
        <v>44</v>
      </c>
      <c r="D15" s="6"/>
      <c r="E15" s="46">
        <f t="shared" si="0"/>
        <v>782098</v>
      </c>
      <c r="F15" s="36"/>
      <c r="G15" s="51"/>
      <c r="H15" s="36"/>
      <c r="I15" s="36">
        <v>782098</v>
      </c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7"/>
    </row>
    <row r="16" spans="1:20" s="8" customFormat="1" ht="18.75">
      <c r="A16" s="9"/>
      <c r="B16" s="12">
        <v>13</v>
      </c>
      <c r="C16" s="10" t="s">
        <v>36</v>
      </c>
      <c r="D16" s="13">
        <v>540</v>
      </c>
      <c r="E16" s="46">
        <f t="shared" si="0"/>
        <v>6553816.25</v>
      </c>
      <c r="F16" s="16">
        <v>771000</v>
      </c>
      <c r="G16" s="42">
        <v>5782816.25</v>
      </c>
      <c r="H16" s="15"/>
      <c r="I16" s="15"/>
      <c r="J16" s="24"/>
      <c r="K16" s="24"/>
      <c r="L16" s="24"/>
      <c r="M16" s="24"/>
      <c r="N16" s="24"/>
      <c r="O16" s="24"/>
      <c r="P16" s="24"/>
      <c r="Q16" s="24"/>
      <c r="R16" s="24"/>
      <c r="S16" s="6" t="s">
        <v>0</v>
      </c>
      <c r="T16" s="7" t="s">
        <v>0</v>
      </c>
    </row>
    <row r="17" spans="1:20" s="8" customFormat="1" ht="32.25" customHeight="1">
      <c r="A17" s="11"/>
      <c r="B17" s="100" t="s">
        <v>1</v>
      </c>
      <c r="C17" s="100"/>
      <c r="D17" s="14">
        <v>540</v>
      </c>
      <c r="E17" s="17">
        <f>SUM(E4:E16)</f>
        <v>12400935.539999999</v>
      </c>
      <c r="F17" s="17">
        <f>F11+F16</f>
        <v>2669444.38</v>
      </c>
      <c r="G17" s="43">
        <f>G4+G5+G6+G7+G8+G10+G11+G13+G14+G16</f>
        <v>8466932.7599999998</v>
      </c>
      <c r="H17" s="17">
        <f>SUM(H16:H16)</f>
        <v>0</v>
      </c>
      <c r="I17" s="17">
        <f>SUM(I4:I16)</f>
        <v>1264558.3999999999</v>
      </c>
      <c r="J17" s="17"/>
      <c r="K17" s="17"/>
      <c r="L17" s="17"/>
      <c r="M17" s="17"/>
      <c r="N17" s="17"/>
      <c r="O17" s="17"/>
      <c r="P17" s="17"/>
      <c r="Q17" s="17"/>
      <c r="R17" s="17"/>
      <c r="S17" s="33" t="s">
        <v>0</v>
      </c>
      <c r="T17" s="7" t="s">
        <v>0</v>
      </c>
    </row>
    <row r="18" spans="1:20" ht="12.75" customHeight="1">
      <c r="A18" s="1"/>
      <c r="B18" s="1"/>
      <c r="C18" s="1"/>
      <c r="D18" s="1"/>
      <c r="E18" s="1"/>
      <c r="F18" s="1" t="s">
        <v>0</v>
      </c>
      <c r="G18" s="44"/>
      <c r="H18" s="1" t="s">
        <v>0</v>
      </c>
      <c r="I18" s="1"/>
      <c r="J18" s="1" t="s">
        <v>0</v>
      </c>
      <c r="K18" s="1" t="s">
        <v>0</v>
      </c>
      <c r="L18" s="1"/>
      <c r="M18" s="1"/>
      <c r="N18" s="1"/>
      <c r="O18" s="1" t="s">
        <v>0</v>
      </c>
      <c r="P18" s="1" t="s">
        <v>0</v>
      </c>
      <c r="Q18" s="1"/>
      <c r="R18" s="1" t="s">
        <v>0</v>
      </c>
      <c r="S18" s="1" t="s">
        <v>0</v>
      </c>
      <c r="T18" s="1" t="s">
        <v>0</v>
      </c>
    </row>
  </sheetData>
  <mergeCells count="10">
    <mergeCell ref="B17:C17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2024-08-27T09:00:45Z</cp:lastPrinted>
  <dcterms:created xsi:type="dcterms:W3CDTF">2017-10-30T13:20:53Z</dcterms:created>
  <dcterms:modified xsi:type="dcterms:W3CDTF">2024-09-05T03:03:54Z</dcterms:modified>
</cp:coreProperties>
</file>