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2'!$B$1:$P$21</definedName>
    <definedName name="_xlnm.Print_Area" localSheetId="5">'Таблица 3'!$B$1:$S$21</definedName>
  </definedNames>
  <calcPr calcId="145621" iterate="1"/>
</workbook>
</file>

<file path=xl/calcChain.xml><?xml version="1.0" encoding="utf-8"?>
<calcChain xmlns="http://schemas.openxmlformats.org/spreadsheetml/2006/main">
  <c r="E7" i="7" l="1"/>
  <c r="E6" i="7"/>
  <c r="E9" i="7"/>
  <c r="E14" i="7"/>
  <c r="G21" i="3" l="1"/>
  <c r="E18" i="7"/>
  <c r="E17" i="7"/>
  <c r="G19" i="7"/>
  <c r="E19" i="7" s="1"/>
  <c r="G11" i="6"/>
  <c r="E7" i="6"/>
  <c r="E9" i="4" l="1"/>
  <c r="I21" i="4"/>
  <c r="E11" i="4"/>
  <c r="E16" i="4"/>
  <c r="E10" i="6" l="1"/>
  <c r="G21" i="4"/>
  <c r="E4" i="4"/>
  <c r="F21" i="4"/>
  <c r="H21" i="3"/>
  <c r="H19" i="7"/>
  <c r="E5" i="6"/>
  <c r="E6" i="6"/>
  <c r="E8" i="6"/>
  <c r="E9" i="6"/>
  <c r="E4" i="6"/>
  <c r="E6" i="4"/>
  <c r="E7" i="4"/>
  <c r="E8" i="4"/>
  <c r="E10" i="4"/>
  <c r="E12" i="4"/>
  <c r="E13" i="4"/>
  <c r="E14" i="4"/>
  <c r="E15" i="4"/>
  <c r="E17" i="4"/>
  <c r="E18" i="4"/>
  <c r="E19" i="4"/>
  <c r="E20" i="4"/>
  <c r="E5" i="4"/>
  <c r="F11" i="6"/>
  <c r="E21" i="4" l="1"/>
  <c r="E11" i="6"/>
  <c r="E11" i="3" l="1"/>
  <c r="E12" i="3"/>
  <c r="E13" i="3"/>
  <c r="E14" i="3"/>
  <c r="E10" i="3"/>
  <c r="E15" i="3"/>
  <c r="E5" i="7"/>
  <c r="E8" i="7"/>
  <c r="E10" i="7"/>
  <c r="E11" i="7"/>
  <c r="E12" i="7"/>
  <c r="E13" i="7"/>
  <c r="E15" i="7"/>
  <c r="E16" i="7"/>
  <c r="E4" i="7"/>
  <c r="F19" i="7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E5" i="3"/>
  <c r="E6" i="3"/>
  <c r="E7" i="3"/>
  <c r="E8" i="3"/>
  <c r="E9" i="3"/>
  <c r="E16" i="3"/>
  <c r="E17" i="3"/>
  <c r="E19" i="3"/>
  <c r="E4" i="3"/>
  <c r="F21" i="3"/>
  <c r="E22" i="5" l="1"/>
  <c r="E21" i="3"/>
  <c r="H21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<sst xmlns="http://schemas.openxmlformats.org/spreadsheetml/2006/main" count="295" uniqueCount="58">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</sst>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topLeftCell="A7" workbookViewId="0">
      <selection activeCell="E16" sqref="E1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8" customWidth="1"/>
    <col min="6" max="8" width="25.42578125" style="48" customWidth="1"/>
    <col min="9" max="9" width="20" style="2" customWidth="1"/>
    <col min="10" max="10" width="20.5703125" style="2" customWidth="1"/>
    <col min="11" max="11" width="28.28515625" style="2" customWidth="1"/>
    <col min="12" max="12" width="25.5703125" style="2" customWidth="1"/>
    <col min="13" max="13" width="18.7109375" style="2" customWidth="1"/>
    <col min="14" max="14" width="22.42578125" style="2" customWidth="1"/>
    <col min="15" max="15" width="25.42578125" style="2" customWidth="1"/>
    <col min="16" max="16" width="27.710937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8.75" x14ac:dyDescent="0.25">
      <c r="A1" s="3"/>
      <c r="B1" s="69"/>
      <c r="C1" s="69"/>
      <c r="D1" s="69"/>
      <c r="E1" s="46"/>
      <c r="F1" s="46"/>
      <c r="G1" s="46"/>
      <c r="H1" s="46"/>
      <c r="I1" s="69"/>
      <c r="J1" s="69"/>
      <c r="K1" s="105"/>
      <c r="L1" s="82"/>
      <c r="M1" s="69"/>
      <c r="N1" s="82"/>
      <c r="O1" s="105"/>
      <c r="P1" s="68" t="s">
        <v>49</v>
      </c>
      <c r="Q1" s="4"/>
    </row>
    <row r="2" spans="1:17" s="8" customFormat="1" ht="18.75" x14ac:dyDescent="0.3">
      <c r="A2" s="5"/>
      <c r="B2" s="109" t="s">
        <v>23</v>
      </c>
      <c r="C2" s="109" t="s">
        <v>22</v>
      </c>
      <c r="D2" s="6"/>
      <c r="E2" s="111" t="s">
        <v>27</v>
      </c>
      <c r="F2" s="106" t="s">
        <v>26</v>
      </c>
      <c r="G2" s="107"/>
      <c r="H2" s="108"/>
      <c r="I2" s="109" t="s">
        <v>28</v>
      </c>
      <c r="J2" s="106" t="s">
        <v>26</v>
      </c>
      <c r="K2" s="107"/>
      <c r="L2" s="108"/>
      <c r="M2" s="109" t="s">
        <v>30</v>
      </c>
      <c r="N2" s="106" t="s">
        <v>26</v>
      </c>
      <c r="O2" s="107"/>
      <c r="P2" s="108"/>
      <c r="Q2" s="7"/>
    </row>
    <row r="3" spans="1:17" s="8" customFormat="1" ht="284.25" customHeight="1" x14ac:dyDescent="0.3">
      <c r="A3" s="5"/>
      <c r="B3" s="109"/>
      <c r="C3" s="109"/>
      <c r="D3" s="6"/>
      <c r="E3" s="111"/>
      <c r="F3" s="70" t="s">
        <v>50</v>
      </c>
      <c r="G3" s="104" t="s">
        <v>55</v>
      </c>
      <c r="H3" s="81" t="s">
        <v>56</v>
      </c>
      <c r="I3" s="109"/>
      <c r="J3" s="70" t="s">
        <v>50</v>
      </c>
      <c r="K3" s="104" t="s">
        <v>55</v>
      </c>
      <c r="L3" s="81" t="s">
        <v>56</v>
      </c>
      <c r="M3" s="109"/>
      <c r="N3" s="80" t="s">
        <v>50</v>
      </c>
      <c r="O3" s="103" t="s">
        <v>55</v>
      </c>
      <c r="P3" s="70" t="s">
        <v>56</v>
      </c>
      <c r="Q3" s="7"/>
    </row>
    <row r="4" spans="1:17" s="8" customFormat="1" ht="37.5" x14ac:dyDescent="0.3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6"/>
      <c r="H4" s="86"/>
      <c r="I4" s="73"/>
      <c r="J4" s="74"/>
      <c r="K4" s="104"/>
      <c r="L4" s="81"/>
      <c r="M4" s="73"/>
      <c r="N4" s="80"/>
      <c r="O4" s="103"/>
      <c r="P4" s="74"/>
      <c r="Q4" s="7"/>
    </row>
    <row r="5" spans="1:17" s="8" customFormat="1" ht="37.5" x14ac:dyDescent="0.3">
      <c r="A5" s="5"/>
      <c r="B5" s="12">
        <v>2</v>
      </c>
      <c r="C5" s="10" t="s">
        <v>19</v>
      </c>
      <c r="D5" s="6"/>
      <c r="E5" s="86">
        <f t="shared" ref="E5:E16" si="0">F5</f>
        <v>107805.6</v>
      </c>
      <c r="F5" s="86">
        <v>107805.6</v>
      </c>
      <c r="G5" s="86"/>
      <c r="H5" s="86"/>
      <c r="I5" s="73"/>
      <c r="J5" s="74"/>
      <c r="K5" s="104"/>
      <c r="L5" s="81"/>
      <c r="M5" s="73"/>
      <c r="N5" s="80"/>
      <c r="O5" s="103"/>
      <c r="P5" s="74"/>
      <c r="Q5" s="7"/>
    </row>
    <row r="6" spans="1:17" s="8" customFormat="1" ht="37.5" x14ac:dyDescent="0.3">
      <c r="A6" s="5"/>
      <c r="B6" s="12">
        <v>3</v>
      </c>
      <c r="C6" s="10" t="s">
        <v>18</v>
      </c>
      <c r="D6" s="6"/>
      <c r="E6" s="86">
        <f>F6+H6</f>
        <v>613134.77</v>
      </c>
      <c r="F6" s="86">
        <v>107805.6</v>
      </c>
      <c r="G6" s="86"/>
      <c r="H6" s="86">
        <v>505329.17</v>
      </c>
      <c r="I6" s="73"/>
      <c r="J6" s="74"/>
      <c r="K6" s="104"/>
      <c r="L6" s="81"/>
      <c r="M6" s="73"/>
      <c r="N6" s="80"/>
      <c r="O6" s="103"/>
      <c r="P6" s="74"/>
      <c r="Q6" s="7"/>
    </row>
    <row r="7" spans="1:17" s="8" customFormat="1" ht="37.5" x14ac:dyDescent="0.3">
      <c r="A7" s="5"/>
      <c r="B7" s="12">
        <v>4</v>
      </c>
      <c r="C7" s="10" t="s">
        <v>17</v>
      </c>
      <c r="D7" s="6"/>
      <c r="E7" s="86">
        <f>F7+H7</f>
        <v>1037512.8300000001</v>
      </c>
      <c r="F7" s="86">
        <v>161708.4</v>
      </c>
      <c r="G7" s="86"/>
      <c r="H7" s="86">
        <v>875804.43</v>
      </c>
      <c r="I7" s="73"/>
      <c r="J7" s="74"/>
      <c r="K7" s="104"/>
      <c r="L7" s="81"/>
      <c r="M7" s="73"/>
      <c r="N7" s="80"/>
      <c r="O7" s="103"/>
      <c r="P7" s="74"/>
      <c r="Q7" s="7"/>
    </row>
    <row r="8" spans="1:17" s="8" customFormat="1" ht="37.5" x14ac:dyDescent="0.3">
      <c r="A8" s="5"/>
      <c r="B8" s="12">
        <v>5</v>
      </c>
      <c r="C8" s="10" t="s">
        <v>15</v>
      </c>
      <c r="D8" s="6"/>
      <c r="E8" s="86">
        <f t="shared" si="0"/>
        <v>161708.4</v>
      </c>
      <c r="F8" s="86">
        <v>161708.4</v>
      </c>
      <c r="G8" s="86"/>
      <c r="H8" s="86"/>
      <c r="I8" s="73"/>
      <c r="J8" s="74"/>
      <c r="K8" s="104"/>
      <c r="L8" s="81"/>
      <c r="M8" s="73"/>
      <c r="N8" s="80"/>
      <c r="O8" s="103"/>
      <c r="P8" s="74"/>
      <c r="Q8" s="7"/>
    </row>
    <row r="9" spans="1:17" s="8" customFormat="1" ht="37.5" x14ac:dyDescent="0.3">
      <c r="A9" s="5"/>
      <c r="B9" s="12">
        <v>6</v>
      </c>
      <c r="C9" s="10" t="s">
        <v>13</v>
      </c>
      <c r="D9" s="6"/>
      <c r="E9" s="86">
        <f>F9+H9</f>
        <v>209467.88999999998</v>
      </c>
      <c r="F9" s="86">
        <v>161708.4</v>
      </c>
      <c r="G9" s="86"/>
      <c r="H9" s="86">
        <v>47759.49</v>
      </c>
      <c r="I9" s="73"/>
      <c r="J9" s="74"/>
      <c r="K9" s="104"/>
      <c r="L9" s="81"/>
      <c r="M9" s="73"/>
      <c r="N9" s="80"/>
      <c r="O9" s="103"/>
      <c r="P9" s="74"/>
      <c r="Q9" s="7"/>
    </row>
    <row r="10" spans="1:17" s="8" customFormat="1" ht="37.5" x14ac:dyDescent="0.3">
      <c r="A10" s="5"/>
      <c r="B10" s="12">
        <v>7</v>
      </c>
      <c r="C10" s="10" t="s">
        <v>12</v>
      </c>
      <c r="D10" s="6"/>
      <c r="E10" s="86">
        <f t="shared" si="0"/>
        <v>53902.8</v>
      </c>
      <c r="F10" s="86">
        <v>53902.8</v>
      </c>
      <c r="G10" s="86"/>
      <c r="H10" s="86"/>
      <c r="I10" s="73"/>
      <c r="J10" s="74"/>
      <c r="K10" s="104"/>
      <c r="L10" s="81"/>
      <c r="M10" s="73"/>
      <c r="N10" s="80"/>
      <c r="O10" s="103"/>
      <c r="P10" s="74"/>
      <c r="Q10" s="7"/>
    </row>
    <row r="11" spans="1:17" s="8" customFormat="1" ht="37.5" x14ac:dyDescent="0.3">
      <c r="A11" s="5"/>
      <c r="B11" s="12">
        <v>8</v>
      </c>
      <c r="C11" s="10" t="s">
        <v>11</v>
      </c>
      <c r="D11" s="6"/>
      <c r="E11" s="86">
        <f t="shared" si="0"/>
        <v>53902.8</v>
      </c>
      <c r="F11" s="86">
        <v>53902.8</v>
      </c>
      <c r="G11" s="86"/>
      <c r="H11" s="86"/>
      <c r="I11" s="73"/>
      <c r="J11" s="74"/>
      <c r="K11" s="104"/>
      <c r="L11" s="81"/>
      <c r="M11" s="73"/>
      <c r="N11" s="80"/>
      <c r="O11" s="103"/>
      <c r="P11" s="74"/>
      <c r="Q11" s="7"/>
    </row>
    <row r="12" spans="1:17" s="8" customFormat="1" ht="37.5" x14ac:dyDescent="0.3">
      <c r="A12" s="5"/>
      <c r="B12" s="12">
        <v>9</v>
      </c>
      <c r="C12" s="10" t="s">
        <v>9</v>
      </c>
      <c r="D12" s="6"/>
      <c r="E12" s="86">
        <f t="shared" si="0"/>
        <v>161708.4</v>
      </c>
      <c r="F12" s="86">
        <v>161708.4</v>
      </c>
      <c r="G12" s="86"/>
      <c r="H12" s="86"/>
      <c r="I12" s="73"/>
      <c r="J12" s="74"/>
      <c r="K12" s="104"/>
      <c r="L12" s="81"/>
      <c r="M12" s="73"/>
      <c r="N12" s="80"/>
      <c r="O12" s="103"/>
      <c r="P12" s="74"/>
      <c r="Q12" s="7"/>
    </row>
    <row r="13" spans="1:17" s="8" customFormat="1" ht="37.5" x14ac:dyDescent="0.3">
      <c r="A13" s="5"/>
      <c r="B13" s="12">
        <v>10</v>
      </c>
      <c r="C13" s="10" t="s">
        <v>8</v>
      </c>
      <c r="D13" s="6"/>
      <c r="E13" s="86">
        <f t="shared" si="0"/>
        <v>53902.8</v>
      </c>
      <c r="F13" s="86">
        <v>53902.8</v>
      </c>
      <c r="G13" s="86"/>
      <c r="H13" s="86"/>
      <c r="I13" s="73"/>
      <c r="J13" s="74"/>
      <c r="K13" s="104"/>
      <c r="L13" s="81"/>
      <c r="M13" s="73"/>
      <c r="N13" s="80"/>
      <c r="O13" s="103"/>
      <c r="P13" s="74"/>
      <c r="Q13" s="7"/>
    </row>
    <row r="14" spans="1:17" s="8" customFormat="1" ht="37.5" x14ac:dyDescent="0.3">
      <c r="A14" s="5"/>
      <c r="B14" s="12">
        <v>11</v>
      </c>
      <c r="C14" s="10" t="s">
        <v>7</v>
      </c>
      <c r="D14" s="6"/>
      <c r="E14" s="86">
        <f>H14</f>
        <v>586446</v>
      </c>
      <c r="F14" s="86"/>
      <c r="G14" s="86"/>
      <c r="H14" s="86">
        <v>586446</v>
      </c>
      <c r="I14" s="99"/>
      <c r="J14" s="100"/>
      <c r="K14" s="104"/>
      <c r="L14" s="100"/>
      <c r="M14" s="99"/>
      <c r="N14" s="99"/>
      <c r="O14" s="103"/>
      <c r="P14" s="100"/>
      <c r="Q14" s="7"/>
    </row>
    <row r="15" spans="1:17" s="8" customFormat="1" ht="37.5" x14ac:dyDescent="0.3">
      <c r="A15" s="5"/>
      <c r="B15" s="12">
        <v>12</v>
      </c>
      <c r="C15" s="10" t="s">
        <v>5</v>
      </c>
      <c r="D15" s="6"/>
      <c r="E15" s="86">
        <f t="shared" si="0"/>
        <v>161708.4</v>
      </c>
      <c r="F15" s="86">
        <v>161708.4</v>
      </c>
      <c r="G15" s="86"/>
      <c r="H15" s="86"/>
      <c r="I15" s="73"/>
      <c r="J15" s="74"/>
      <c r="K15" s="104"/>
      <c r="L15" s="81"/>
      <c r="M15" s="73"/>
      <c r="N15" s="80"/>
      <c r="O15" s="103"/>
      <c r="P15" s="74"/>
      <c r="Q15" s="7"/>
    </row>
    <row r="16" spans="1:17" s="8" customFormat="1" ht="37.5" x14ac:dyDescent="0.3">
      <c r="A16" s="5"/>
      <c r="B16" s="12">
        <v>13</v>
      </c>
      <c r="C16" s="10" t="s">
        <v>4</v>
      </c>
      <c r="D16" s="6"/>
      <c r="E16" s="86">
        <f t="shared" si="0"/>
        <v>215611.2</v>
      </c>
      <c r="F16" s="86">
        <v>215611.2</v>
      </c>
      <c r="G16" s="86"/>
      <c r="H16" s="86"/>
      <c r="I16" s="73"/>
      <c r="J16" s="74"/>
      <c r="K16" s="104"/>
      <c r="L16" s="81"/>
      <c r="M16" s="73"/>
      <c r="N16" s="80"/>
      <c r="O16" s="103"/>
      <c r="P16" s="74"/>
      <c r="Q16" s="7"/>
    </row>
    <row r="17" spans="1:17" s="8" customFormat="1" ht="37.5" x14ac:dyDescent="0.3">
      <c r="A17" s="5"/>
      <c r="B17" s="12">
        <v>14</v>
      </c>
      <c r="C17" s="10" t="s">
        <v>45</v>
      </c>
      <c r="D17" s="6"/>
      <c r="E17" s="86">
        <f>F17+G17</f>
        <v>19516965.5</v>
      </c>
      <c r="F17" s="86">
        <v>2516965.5</v>
      </c>
      <c r="G17" s="86">
        <v>17000000</v>
      </c>
      <c r="H17" s="86"/>
      <c r="I17" s="75"/>
      <c r="J17" s="76"/>
      <c r="K17" s="104"/>
      <c r="L17" s="81"/>
      <c r="M17" s="75"/>
      <c r="N17" s="80"/>
      <c r="O17" s="103"/>
      <c r="P17" s="76"/>
      <c r="Q17" s="7"/>
    </row>
    <row r="18" spans="1:17" s="8" customFormat="1" ht="18.75" x14ac:dyDescent="0.3">
      <c r="A18" s="5"/>
      <c r="B18" s="12">
        <v>15</v>
      </c>
      <c r="C18" s="10" t="s">
        <v>36</v>
      </c>
      <c r="D18" s="6"/>
      <c r="E18" s="86">
        <f>G18</f>
        <v>9000000</v>
      </c>
      <c r="F18" s="86"/>
      <c r="G18" s="86">
        <v>9000000</v>
      </c>
      <c r="H18" s="86"/>
      <c r="I18" s="103"/>
      <c r="J18" s="104"/>
      <c r="K18" s="104"/>
      <c r="L18" s="104"/>
      <c r="M18" s="103"/>
      <c r="N18" s="103"/>
      <c r="O18" s="103"/>
      <c r="P18" s="104"/>
      <c r="Q18" s="7"/>
    </row>
    <row r="19" spans="1:17" s="8" customFormat="1" ht="18.75" x14ac:dyDescent="0.3">
      <c r="A19" s="11"/>
      <c r="B19" s="110" t="s">
        <v>1</v>
      </c>
      <c r="C19" s="110"/>
      <c r="D19" s="14">
        <v>540</v>
      </c>
      <c r="E19" s="77">
        <f>F19+H19+G19</f>
        <v>31987680.190000001</v>
      </c>
      <c r="F19" s="43">
        <f>SUM(F4:F17)</f>
        <v>3972341.1</v>
      </c>
      <c r="G19" s="43">
        <f>SUM(G17:G18)</f>
        <v>26000000</v>
      </c>
      <c r="H19" s="43">
        <f>SUM(H6:H17)</f>
        <v>2015339.09</v>
      </c>
      <c r="I19" s="17"/>
      <c r="J19" s="17"/>
      <c r="K19" s="17"/>
      <c r="L19" s="17"/>
      <c r="M19" s="17"/>
      <c r="N19" s="17"/>
      <c r="O19" s="17"/>
      <c r="P19" s="17"/>
      <c r="Q19" s="7" t="s">
        <v>0</v>
      </c>
    </row>
    <row r="20" spans="1:17" x14ac:dyDescent="0.2">
      <c r="A20" s="1"/>
      <c r="B20" s="1"/>
      <c r="C20" s="1"/>
      <c r="D20" s="1"/>
      <c r="E20" s="47"/>
      <c r="F20" s="47" t="s">
        <v>0</v>
      </c>
      <c r="G20" s="47"/>
      <c r="H20" s="47"/>
      <c r="I20" s="1" t="s">
        <v>0</v>
      </c>
      <c r="J20" s="1" t="s">
        <v>0</v>
      </c>
      <c r="K20" s="1"/>
      <c r="L20" s="1"/>
      <c r="M20" s="1" t="s">
        <v>0</v>
      </c>
      <c r="N20" s="1"/>
      <c r="O20" s="1"/>
      <c r="P20" s="1" t="s">
        <v>0</v>
      </c>
      <c r="Q20" s="1" t="s">
        <v>0</v>
      </c>
    </row>
  </sheetData>
  <mergeCells count="9">
    <mergeCell ref="N2:P2"/>
    <mergeCell ref="M2:M3"/>
    <mergeCell ref="B19:C19"/>
    <mergeCell ref="B2:B3"/>
    <mergeCell ref="C2:C3"/>
    <mergeCell ref="E2:E3"/>
    <mergeCell ref="I2:I3"/>
    <mergeCell ref="F2:H2"/>
    <mergeCell ref="J2:L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opLeftCell="A10" workbookViewId="0">
      <selection activeCell="G3" sqref="G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8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1"/>
      <c r="C1" s="61"/>
      <c r="D1" s="61"/>
      <c r="E1" s="46"/>
      <c r="F1" s="61"/>
      <c r="G1" s="65"/>
      <c r="H1" s="61"/>
      <c r="I1" s="61"/>
      <c r="J1" s="65"/>
      <c r="K1" s="61"/>
      <c r="L1" s="97"/>
      <c r="M1" s="4" t="s">
        <v>54</v>
      </c>
      <c r="N1" s="4"/>
    </row>
    <row r="2" spans="1:14" s="8" customFormat="1" ht="18.75" customHeight="1" x14ac:dyDescent="0.3">
      <c r="A2" s="5"/>
      <c r="B2" s="109" t="s">
        <v>23</v>
      </c>
      <c r="C2" s="109" t="s">
        <v>22</v>
      </c>
      <c r="D2" s="6"/>
      <c r="E2" s="111" t="s">
        <v>27</v>
      </c>
      <c r="F2" s="107"/>
      <c r="G2" s="108"/>
      <c r="H2" s="109" t="s">
        <v>28</v>
      </c>
      <c r="I2" s="107"/>
      <c r="J2" s="108"/>
      <c r="K2" s="109" t="s">
        <v>30</v>
      </c>
      <c r="L2" s="107"/>
      <c r="M2" s="112"/>
      <c r="N2" s="7"/>
    </row>
    <row r="3" spans="1:14" s="8" customFormat="1" ht="257.25" customHeight="1" x14ac:dyDescent="0.3">
      <c r="A3" s="5"/>
      <c r="B3" s="109"/>
      <c r="C3" s="109"/>
      <c r="D3" s="6"/>
      <c r="E3" s="111"/>
      <c r="F3" s="78" t="s">
        <v>52</v>
      </c>
      <c r="G3" s="66" t="s">
        <v>48</v>
      </c>
      <c r="H3" s="109"/>
      <c r="I3" s="62" t="s">
        <v>51</v>
      </c>
      <c r="J3" s="66" t="s">
        <v>48</v>
      </c>
      <c r="K3" s="109"/>
      <c r="L3" s="64" t="s">
        <v>51</v>
      </c>
      <c r="M3" s="66" t="s">
        <v>48</v>
      </c>
      <c r="N3" s="7"/>
    </row>
    <row r="4" spans="1:14" s="8" customFormat="1" ht="28.5" customHeight="1" x14ac:dyDescent="0.3">
      <c r="A4" s="5"/>
      <c r="B4" s="71">
        <v>1</v>
      </c>
      <c r="C4" s="10" t="s">
        <v>19</v>
      </c>
      <c r="D4" s="6"/>
      <c r="E4" s="87">
        <f>F4+G4</f>
        <v>250000</v>
      </c>
      <c r="F4" s="88"/>
      <c r="G4" s="84">
        <v>250000</v>
      </c>
      <c r="H4" s="71"/>
      <c r="I4" s="71"/>
      <c r="J4" s="71"/>
      <c r="K4" s="71"/>
      <c r="L4" s="71"/>
      <c r="M4" s="71"/>
      <c r="N4" s="7"/>
    </row>
    <row r="5" spans="1:14" s="8" customFormat="1" ht="28.5" customHeight="1" x14ac:dyDescent="0.3">
      <c r="A5" s="5"/>
      <c r="B5" s="83">
        <v>2</v>
      </c>
      <c r="C5" s="10" t="s">
        <v>18</v>
      </c>
      <c r="D5" s="6"/>
      <c r="E5" s="87">
        <f t="shared" ref="E5:E9" si="0">F5+G5</f>
        <v>1645</v>
      </c>
      <c r="F5" s="37">
        <v>1645</v>
      </c>
      <c r="G5" s="89"/>
      <c r="H5" s="83"/>
      <c r="I5" s="83"/>
      <c r="J5" s="83"/>
      <c r="K5" s="83"/>
      <c r="L5" s="83"/>
      <c r="M5" s="83"/>
      <c r="N5" s="7"/>
    </row>
    <row r="6" spans="1:14" s="8" customFormat="1" ht="36" customHeight="1" x14ac:dyDescent="0.3">
      <c r="A6" s="5"/>
      <c r="B6" s="83">
        <v>3</v>
      </c>
      <c r="C6" s="10" t="s">
        <v>17</v>
      </c>
      <c r="D6" s="6"/>
      <c r="E6" s="87">
        <f t="shared" si="0"/>
        <v>90961.600000000006</v>
      </c>
      <c r="F6" s="37">
        <v>90961.600000000006</v>
      </c>
      <c r="G6" s="89"/>
      <c r="H6" s="83"/>
      <c r="I6" s="83"/>
      <c r="J6" s="83"/>
      <c r="K6" s="83"/>
      <c r="L6" s="83"/>
      <c r="M6" s="83"/>
      <c r="N6" s="7"/>
    </row>
    <row r="7" spans="1:14" s="8" customFormat="1" ht="36" customHeight="1" x14ac:dyDescent="0.3">
      <c r="A7" s="5"/>
      <c r="B7" s="102">
        <v>4</v>
      </c>
      <c r="C7" s="10" t="s">
        <v>13</v>
      </c>
      <c r="D7" s="6"/>
      <c r="E7" s="87">
        <f>G7</f>
        <v>290000</v>
      </c>
      <c r="F7" s="37"/>
      <c r="G7" s="84">
        <v>290000</v>
      </c>
      <c r="H7" s="102"/>
      <c r="I7" s="102"/>
      <c r="J7" s="102"/>
      <c r="K7" s="102"/>
      <c r="L7" s="102"/>
      <c r="M7" s="102"/>
      <c r="N7" s="7"/>
    </row>
    <row r="8" spans="1:14" s="8" customFormat="1" ht="42.75" customHeight="1" x14ac:dyDescent="0.3">
      <c r="A8" s="5"/>
      <c r="B8" s="83">
        <v>5</v>
      </c>
      <c r="C8" s="10" t="s">
        <v>7</v>
      </c>
      <c r="D8" s="6"/>
      <c r="E8" s="87">
        <f t="shared" si="0"/>
        <v>293810.5</v>
      </c>
      <c r="F8" s="37">
        <v>3810.5</v>
      </c>
      <c r="G8" s="84">
        <v>290000</v>
      </c>
      <c r="H8" s="83"/>
      <c r="I8" s="83"/>
      <c r="J8" s="83"/>
      <c r="K8" s="83"/>
      <c r="L8" s="83"/>
      <c r="M8" s="83"/>
      <c r="N8" s="7"/>
    </row>
    <row r="9" spans="1:14" s="8" customFormat="1" ht="28.5" customHeight="1" x14ac:dyDescent="0.3">
      <c r="A9" s="5"/>
      <c r="B9" s="71">
        <v>6</v>
      </c>
      <c r="C9" s="10" t="s">
        <v>45</v>
      </c>
      <c r="D9" s="6"/>
      <c r="E9" s="87">
        <f t="shared" si="0"/>
        <v>1959377.89</v>
      </c>
      <c r="F9" s="91">
        <v>1709377.89</v>
      </c>
      <c r="G9" s="84">
        <v>250000</v>
      </c>
      <c r="H9" s="71"/>
      <c r="I9" s="71"/>
      <c r="J9" s="71"/>
      <c r="K9" s="71"/>
      <c r="L9" s="71"/>
      <c r="M9" s="71"/>
      <c r="N9" s="7"/>
    </row>
    <row r="10" spans="1:14" s="8" customFormat="1" ht="28.5" customHeight="1" x14ac:dyDescent="0.3">
      <c r="A10" s="5"/>
      <c r="B10" s="101">
        <v>7</v>
      </c>
      <c r="C10" s="10" t="s">
        <v>36</v>
      </c>
      <c r="D10" s="6"/>
      <c r="E10" s="87">
        <f>G10</f>
        <v>1450000</v>
      </c>
      <c r="F10" s="91"/>
      <c r="G10" s="84">
        <v>1450000</v>
      </c>
      <c r="H10" s="101"/>
      <c r="I10" s="101"/>
      <c r="J10" s="101"/>
      <c r="K10" s="101"/>
      <c r="L10" s="101"/>
      <c r="M10" s="101"/>
      <c r="N10" s="7"/>
    </row>
    <row r="11" spans="1:14" s="8" customFormat="1" ht="32.25" customHeight="1" x14ac:dyDescent="0.3">
      <c r="A11" s="11"/>
      <c r="B11" s="110" t="s">
        <v>1</v>
      </c>
      <c r="C11" s="110"/>
      <c r="D11" s="14">
        <v>540</v>
      </c>
      <c r="E11" s="98">
        <f>SUM(E4:E10)</f>
        <v>4335794.99</v>
      </c>
      <c r="F11" s="90">
        <f>F5+F6+F8+F9</f>
        <v>1805794.99</v>
      </c>
      <c r="G11" s="90">
        <f>G4+G7+G8+G9+G10</f>
        <v>2530000</v>
      </c>
      <c r="H11" s="17"/>
      <c r="I11" s="17"/>
      <c r="J11" s="17"/>
      <c r="K11" s="17"/>
      <c r="L11" s="17"/>
      <c r="M11" s="34" t="s">
        <v>0</v>
      </c>
      <c r="N11" s="7" t="s">
        <v>0</v>
      </c>
    </row>
    <row r="12" spans="1:14" ht="12.75" customHeight="1" x14ac:dyDescent="0.2">
      <c r="A12" s="1"/>
      <c r="B12" s="1"/>
      <c r="C12" s="1"/>
      <c r="D12" s="1"/>
      <c r="E12" s="47"/>
      <c r="F12" s="1"/>
      <c r="G12" s="1"/>
      <c r="H12" s="1" t="s">
        <v>0</v>
      </c>
      <c r="I12" s="1"/>
      <c r="J12" s="1"/>
      <c r="K12" s="1" t="s">
        <v>0</v>
      </c>
      <c r="L12" s="1"/>
      <c r="M12" s="1" t="s">
        <v>0</v>
      </c>
      <c r="N12" s="1" t="s">
        <v>0</v>
      </c>
    </row>
  </sheetData>
  <mergeCells count="9">
    <mergeCell ref="K2:K3"/>
    <mergeCell ref="F2:G2"/>
    <mergeCell ref="I2:J2"/>
    <mergeCell ref="L2:M2"/>
    <mergeCell ref="B11:C11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3" workbookViewId="0">
      <selection activeCell="F22" sqref="F22:H22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8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6"/>
      <c r="F1" s="39"/>
      <c r="G1" s="51"/>
      <c r="H1" s="51"/>
      <c r="I1" s="39"/>
      <c r="J1" s="39"/>
      <c r="K1" s="51"/>
      <c r="L1" s="51"/>
      <c r="M1" s="39"/>
      <c r="N1" s="114"/>
      <c r="O1" s="114"/>
      <c r="P1" s="4"/>
      <c r="Q1" s="114" t="s">
        <v>43</v>
      </c>
      <c r="R1" s="114"/>
    </row>
    <row r="2" spans="1:18" s="8" customFormat="1" ht="18.75" customHeight="1" x14ac:dyDescent="0.3">
      <c r="A2" s="5"/>
      <c r="B2" s="109" t="s">
        <v>23</v>
      </c>
      <c r="C2" s="109" t="s">
        <v>22</v>
      </c>
      <c r="D2" s="6"/>
      <c r="E2" s="111" t="s">
        <v>27</v>
      </c>
      <c r="F2" s="106" t="s">
        <v>26</v>
      </c>
      <c r="G2" s="116"/>
      <c r="H2" s="108"/>
      <c r="I2" s="109" t="s">
        <v>28</v>
      </c>
      <c r="J2" s="106" t="s">
        <v>26</v>
      </c>
      <c r="K2" s="116"/>
      <c r="L2" s="108"/>
      <c r="M2" s="109" t="s">
        <v>30</v>
      </c>
      <c r="N2" s="109" t="s">
        <v>26</v>
      </c>
      <c r="O2" s="109"/>
      <c r="P2" s="115"/>
      <c r="Q2" s="115"/>
      <c r="R2" s="115"/>
    </row>
    <row r="3" spans="1:18" s="8" customFormat="1" ht="229.5" customHeight="1" x14ac:dyDescent="0.3">
      <c r="A3" s="5"/>
      <c r="B3" s="109"/>
      <c r="C3" s="109"/>
      <c r="D3" s="6"/>
      <c r="E3" s="111"/>
      <c r="F3" s="40" t="s">
        <v>44</v>
      </c>
      <c r="G3" s="67" t="s">
        <v>46</v>
      </c>
      <c r="H3" s="66" t="s">
        <v>47</v>
      </c>
      <c r="I3" s="109"/>
      <c r="J3" s="40" t="s">
        <v>44</v>
      </c>
      <c r="K3" s="67" t="s">
        <v>46</v>
      </c>
      <c r="L3" s="66" t="s">
        <v>47</v>
      </c>
      <c r="M3" s="109"/>
      <c r="N3" s="54" t="s">
        <v>44</v>
      </c>
      <c r="O3" s="54"/>
      <c r="P3" s="7"/>
      <c r="Q3" s="67" t="s">
        <v>46</v>
      </c>
      <c r="R3" s="57" t="s">
        <v>47</v>
      </c>
    </row>
    <row r="4" spans="1:18" s="8" customFormat="1" ht="37.5" customHeight="1" x14ac:dyDescent="0.3">
      <c r="A4" s="5"/>
      <c r="B4" s="58">
        <v>1</v>
      </c>
      <c r="C4" s="58" t="s">
        <v>21</v>
      </c>
      <c r="D4" s="6"/>
      <c r="E4" s="63">
        <f>F4+G4+H4</f>
        <v>62696.08</v>
      </c>
      <c r="F4" s="52"/>
      <c r="G4" s="72">
        <v>62696.08</v>
      </c>
      <c r="H4" s="52"/>
      <c r="I4" s="52"/>
      <c r="J4" s="52"/>
      <c r="K4" s="56"/>
      <c r="L4" s="52"/>
      <c r="M4" s="52"/>
      <c r="N4" s="54"/>
      <c r="O4" s="54"/>
      <c r="P4" s="7"/>
      <c r="Q4" s="56"/>
      <c r="R4" s="57"/>
    </row>
    <row r="5" spans="1:18" s="8" customFormat="1" ht="37.5" customHeight="1" x14ac:dyDescent="0.3">
      <c r="A5" s="5"/>
      <c r="B5" s="58">
        <v>2</v>
      </c>
      <c r="C5" s="58" t="s">
        <v>20</v>
      </c>
      <c r="D5" s="6"/>
      <c r="E5" s="63">
        <f t="shared" ref="E5:E21" si="0">F5+G5+H5</f>
        <v>50789.5</v>
      </c>
      <c r="F5" s="52">
        <v>11604.45</v>
      </c>
      <c r="G5" s="72">
        <v>39185.050000000003</v>
      </c>
      <c r="H5" s="52"/>
      <c r="I5" s="52"/>
      <c r="J5" s="52"/>
      <c r="K5" s="56"/>
      <c r="L5" s="52"/>
      <c r="M5" s="52"/>
      <c r="N5" s="54"/>
      <c r="O5" s="54"/>
      <c r="P5" s="7"/>
      <c r="Q5" s="56"/>
      <c r="R5" s="57"/>
    </row>
    <row r="6" spans="1:18" s="8" customFormat="1" ht="36" customHeight="1" x14ac:dyDescent="0.3">
      <c r="A6" s="5"/>
      <c r="B6" s="58">
        <v>3</v>
      </c>
      <c r="C6" s="58" t="s">
        <v>18</v>
      </c>
      <c r="D6" s="6"/>
      <c r="E6" s="63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0"/>
      <c r="L6" s="50"/>
      <c r="M6" s="38"/>
      <c r="N6" s="38"/>
      <c r="O6" s="38"/>
      <c r="P6" s="7"/>
      <c r="Q6" s="53"/>
      <c r="R6" s="53"/>
    </row>
    <row r="7" spans="1:18" s="8" customFormat="1" ht="33.75" customHeight="1" x14ac:dyDescent="0.3">
      <c r="A7" s="5"/>
      <c r="B7" s="58">
        <v>4</v>
      </c>
      <c r="C7" s="58" t="s">
        <v>19</v>
      </c>
      <c r="D7" s="6"/>
      <c r="E7" s="63">
        <f t="shared" si="0"/>
        <v>31348.04</v>
      </c>
      <c r="F7" s="37"/>
      <c r="G7" s="37">
        <v>31348.04</v>
      </c>
      <c r="H7" s="37"/>
      <c r="I7" s="52"/>
      <c r="J7" s="52"/>
      <c r="K7" s="52"/>
      <c r="L7" s="52"/>
      <c r="M7" s="52"/>
      <c r="N7" s="52"/>
      <c r="O7" s="52"/>
      <c r="P7" s="7"/>
      <c r="Q7" s="53"/>
      <c r="R7" s="53"/>
    </row>
    <row r="8" spans="1:18" s="8" customFormat="1" ht="42" customHeight="1" x14ac:dyDescent="0.3">
      <c r="A8" s="5"/>
      <c r="B8" s="58">
        <v>5</v>
      </c>
      <c r="C8" s="58" t="s">
        <v>16</v>
      </c>
      <c r="D8" s="6"/>
      <c r="E8" s="63">
        <f t="shared" si="0"/>
        <v>78370.100000000006</v>
      </c>
      <c r="F8" s="37"/>
      <c r="G8" s="37">
        <v>78370.100000000006</v>
      </c>
      <c r="H8" s="37"/>
      <c r="I8" s="52"/>
      <c r="J8" s="52"/>
      <c r="K8" s="52"/>
      <c r="L8" s="52"/>
      <c r="M8" s="52"/>
      <c r="N8" s="52"/>
      <c r="O8" s="52"/>
      <c r="P8" s="7"/>
      <c r="Q8" s="53"/>
      <c r="R8" s="53"/>
    </row>
    <row r="9" spans="1:18" s="8" customFormat="1" ht="40.5" customHeight="1" x14ac:dyDescent="0.3">
      <c r="A9" s="5"/>
      <c r="B9" s="58">
        <v>6</v>
      </c>
      <c r="C9" s="58" t="s">
        <v>15</v>
      </c>
      <c r="D9" s="6"/>
      <c r="E9" s="63">
        <f t="shared" si="0"/>
        <v>128184.29000000001</v>
      </c>
      <c r="F9" s="37">
        <v>49814.19</v>
      </c>
      <c r="G9" s="37">
        <v>78370.100000000006</v>
      </c>
      <c r="H9" s="37"/>
      <c r="I9" s="52"/>
      <c r="J9" s="52"/>
      <c r="K9" s="52"/>
      <c r="L9" s="52"/>
      <c r="M9" s="52"/>
      <c r="N9" s="52"/>
      <c r="O9" s="52"/>
      <c r="P9" s="7"/>
      <c r="Q9" s="53"/>
      <c r="R9" s="53"/>
    </row>
    <row r="10" spans="1:18" s="8" customFormat="1" ht="40.5" customHeight="1" x14ac:dyDescent="0.3">
      <c r="A10" s="5"/>
      <c r="B10" s="58">
        <v>7</v>
      </c>
      <c r="C10" s="58" t="s">
        <v>14</v>
      </c>
      <c r="D10" s="6"/>
      <c r="E10" s="63">
        <f t="shared" si="0"/>
        <v>51110.87</v>
      </c>
      <c r="F10" s="37"/>
      <c r="G10" s="37">
        <v>51110.87</v>
      </c>
      <c r="H10" s="37"/>
      <c r="I10" s="52"/>
      <c r="J10" s="52"/>
      <c r="K10" s="52"/>
      <c r="L10" s="52"/>
      <c r="M10" s="52"/>
      <c r="N10" s="52"/>
      <c r="O10" s="52"/>
      <c r="P10" s="7"/>
      <c r="Q10" s="53"/>
      <c r="R10" s="53"/>
    </row>
    <row r="11" spans="1:18" s="8" customFormat="1" ht="40.5" customHeight="1" x14ac:dyDescent="0.3">
      <c r="A11" s="5"/>
      <c r="B11" s="58">
        <v>8</v>
      </c>
      <c r="C11" s="10" t="s">
        <v>13</v>
      </c>
      <c r="D11" s="6"/>
      <c r="E11" s="63">
        <f t="shared" si="0"/>
        <v>20000</v>
      </c>
      <c r="F11" s="37"/>
      <c r="G11" s="37"/>
      <c r="H11" s="37">
        <v>20000</v>
      </c>
      <c r="I11" s="52"/>
      <c r="J11" s="52"/>
      <c r="K11" s="52"/>
      <c r="L11" s="52"/>
      <c r="M11" s="52"/>
      <c r="N11" s="52"/>
      <c r="O11" s="52"/>
      <c r="P11" s="7"/>
      <c r="Q11" s="53"/>
      <c r="R11" s="53"/>
    </row>
    <row r="12" spans="1:18" s="8" customFormat="1" ht="40.5" customHeight="1" x14ac:dyDescent="0.3">
      <c r="A12" s="5"/>
      <c r="B12" s="58">
        <v>9</v>
      </c>
      <c r="C12" s="10" t="s">
        <v>12</v>
      </c>
      <c r="D12" s="6"/>
      <c r="E12" s="63">
        <f t="shared" si="0"/>
        <v>87137.54</v>
      </c>
      <c r="F12" s="37">
        <v>11604.45</v>
      </c>
      <c r="G12" s="37">
        <v>70533.09</v>
      </c>
      <c r="H12" s="37">
        <v>5000</v>
      </c>
      <c r="I12" s="52"/>
      <c r="J12" s="52"/>
      <c r="K12" s="52"/>
      <c r="L12" s="52"/>
      <c r="M12" s="52"/>
      <c r="N12" s="52"/>
      <c r="O12" s="52"/>
      <c r="P12" s="7"/>
      <c r="Q12" s="53"/>
      <c r="R12" s="53"/>
    </row>
    <row r="13" spans="1:18" s="8" customFormat="1" ht="40.5" customHeight="1" x14ac:dyDescent="0.3">
      <c r="A13" s="5"/>
      <c r="B13" s="58">
        <v>10</v>
      </c>
      <c r="C13" s="10" t="s">
        <v>11</v>
      </c>
      <c r="D13" s="6"/>
      <c r="E13" s="63">
        <f t="shared" si="0"/>
        <v>62022.06</v>
      </c>
      <c r="F13" s="37"/>
      <c r="G13" s="37">
        <v>47022.06</v>
      </c>
      <c r="H13" s="37">
        <v>15000</v>
      </c>
      <c r="I13" s="52"/>
      <c r="J13" s="52"/>
      <c r="K13" s="52"/>
      <c r="L13" s="52"/>
      <c r="M13" s="52"/>
      <c r="N13" s="52"/>
      <c r="O13" s="52"/>
      <c r="P13" s="7"/>
      <c r="Q13" s="53"/>
      <c r="R13" s="53"/>
    </row>
    <row r="14" spans="1:18" s="8" customFormat="1" ht="40.5" customHeight="1" x14ac:dyDescent="0.3">
      <c r="A14" s="5"/>
      <c r="B14" s="58">
        <v>11</v>
      </c>
      <c r="C14" s="10" t="s">
        <v>10</v>
      </c>
      <c r="D14" s="6"/>
      <c r="E14" s="63">
        <f t="shared" si="0"/>
        <v>5000</v>
      </c>
      <c r="F14" s="37"/>
      <c r="G14" s="37"/>
      <c r="H14" s="37">
        <v>5000</v>
      </c>
      <c r="I14" s="52"/>
      <c r="J14" s="52"/>
      <c r="K14" s="52"/>
      <c r="L14" s="52"/>
      <c r="M14" s="52"/>
      <c r="N14" s="52"/>
      <c r="O14" s="52"/>
      <c r="P14" s="7"/>
      <c r="Q14" s="53"/>
      <c r="R14" s="53"/>
    </row>
    <row r="15" spans="1:18" s="8" customFormat="1" ht="40.5" customHeight="1" x14ac:dyDescent="0.3">
      <c r="A15" s="5"/>
      <c r="B15" s="58">
        <v>12</v>
      </c>
      <c r="C15" s="10" t="s">
        <v>9</v>
      </c>
      <c r="D15" s="6"/>
      <c r="E15" s="63">
        <f t="shared" si="0"/>
        <v>39202.71</v>
      </c>
      <c r="F15" s="37">
        <v>7854.67</v>
      </c>
      <c r="G15" s="37">
        <v>31348.04</v>
      </c>
      <c r="H15" s="37"/>
      <c r="I15" s="52"/>
      <c r="J15" s="52"/>
      <c r="K15" s="52"/>
      <c r="L15" s="52"/>
      <c r="M15" s="52"/>
      <c r="N15" s="52"/>
      <c r="O15" s="52"/>
      <c r="P15" s="7"/>
      <c r="Q15" s="53"/>
      <c r="R15" s="53"/>
    </row>
    <row r="16" spans="1:18" s="8" customFormat="1" ht="40.5" customHeight="1" x14ac:dyDescent="0.3">
      <c r="A16" s="5"/>
      <c r="B16" s="58">
        <v>13</v>
      </c>
      <c r="C16" s="10" t="s">
        <v>8</v>
      </c>
      <c r="D16" s="6"/>
      <c r="E16" s="63">
        <f t="shared" si="0"/>
        <v>101810.53</v>
      </c>
      <c r="F16" s="37">
        <v>23440.43</v>
      </c>
      <c r="G16" s="37">
        <v>78370.100000000006</v>
      </c>
      <c r="H16" s="37"/>
      <c r="I16" s="52"/>
      <c r="J16" s="52"/>
      <c r="K16" s="52"/>
      <c r="L16" s="52"/>
      <c r="M16" s="52"/>
      <c r="N16" s="52"/>
      <c r="O16" s="52"/>
      <c r="P16" s="7"/>
      <c r="Q16" s="53"/>
      <c r="R16" s="53"/>
    </row>
    <row r="17" spans="1:18" s="8" customFormat="1" ht="40.5" customHeight="1" x14ac:dyDescent="0.3">
      <c r="A17" s="5"/>
      <c r="B17" s="58">
        <v>14</v>
      </c>
      <c r="C17" s="10" t="s">
        <v>7</v>
      </c>
      <c r="D17" s="6"/>
      <c r="E17" s="63">
        <f t="shared" si="0"/>
        <v>17461.240000000002</v>
      </c>
      <c r="F17" s="37">
        <v>17461.240000000002</v>
      </c>
      <c r="G17" s="37"/>
      <c r="H17" s="37"/>
      <c r="I17" s="52"/>
      <c r="J17" s="52"/>
      <c r="K17" s="52"/>
      <c r="L17" s="52"/>
      <c r="M17" s="52"/>
      <c r="N17" s="52"/>
      <c r="O17" s="52"/>
      <c r="P17" s="7"/>
      <c r="Q17" s="53"/>
      <c r="R17" s="53"/>
    </row>
    <row r="18" spans="1:18" s="8" customFormat="1" ht="41.25" customHeight="1" x14ac:dyDescent="0.3">
      <c r="A18" s="5"/>
      <c r="B18" s="58">
        <v>15</v>
      </c>
      <c r="C18" s="58" t="s">
        <v>6</v>
      </c>
      <c r="D18" s="6"/>
      <c r="E18" s="63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0"/>
      <c r="L18" s="50"/>
      <c r="M18" s="38"/>
      <c r="N18" s="38"/>
      <c r="O18" s="38"/>
      <c r="P18" s="7"/>
      <c r="Q18" s="53"/>
      <c r="R18" s="53"/>
    </row>
    <row r="19" spans="1:18" s="8" customFormat="1" ht="36" customHeight="1" x14ac:dyDescent="0.3">
      <c r="A19" s="5"/>
      <c r="B19" s="58">
        <v>16</v>
      </c>
      <c r="C19" s="10" t="s">
        <v>4</v>
      </c>
      <c r="D19" s="6"/>
      <c r="E19" s="63">
        <f t="shared" si="0"/>
        <v>46719.93</v>
      </c>
      <c r="F19" s="37">
        <v>23208.9</v>
      </c>
      <c r="G19" s="37">
        <v>23511.03</v>
      </c>
      <c r="H19" s="37"/>
      <c r="I19" s="52"/>
      <c r="J19" s="52"/>
      <c r="K19" s="52"/>
      <c r="L19" s="52"/>
      <c r="M19" s="52"/>
      <c r="N19" s="52"/>
      <c r="O19" s="52"/>
      <c r="P19" s="7"/>
      <c r="Q19" s="53"/>
      <c r="R19" s="53"/>
    </row>
    <row r="20" spans="1:18" s="8" customFormat="1" ht="38.25" customHeight="1" x14ac:dyDescent="0.3">
      <c r="A20" s="5"/>
      <c r="B20" s="58">
        <v>17</v>
      </c>
      <c r="C20" s="10" t="s">
        <v>3</v>
      </c>
      <c r="D20" s="6"/>
      <c r="E20" s="63">
        <f t="shared" si="0"/>
        <v>52237.1</v>
      </c>
      <c r="F20" s="37"/>
      <c r="G20" s="37">
        <v>47237.1</v>
      </c>
      <c r="H20" s="37">
        <v>5000</v>
      </c>
      <c r="I20" s="52"/>
      <c r="J20" s="52"/>
      <c r="K20" s="52"/>
      <c r="L20" s="52"/>
      <c r="M20" s="52"/>
      <c r="N20" s="52"/>
      <c r="O20" s="52"/>
      <c r="P20" s="7"/>
      <c r="Q20" s="53"/>
      <c r="R20" s="53"/>
    </row>
    <row r="21" spans="1:18" s="8" customFormat="1" ht="39" customHeight="1" x14ac:dyDescent="0.3">
      <c r="A21" s="5"/>
      <c r="B21" s="58">
        <v>18</v>
      </c>
      <c r="C21" s="10" t="s">
        <v>2</v>
      </c>
      <c r="D21" s="6"/>
      <c r="E21" s="63">
        <f t="shared" si="0"/>
        <v>5000</v>
      </c>
      <c r="F21" s="37"/>
      <c r="G21" s="37"/>
      <c r="H21" s="37">
        <v>5000</v>
      </c>
      <c r="I21" s="52"/>
      <c r="J21" s="52"/>
      <c r="K21" s="52"/>
      <c r="L21" s="52"/>
      <c r="M21" s="52"/>
      <c r="N21" s="52"/>
      <c r="O21" s="52"/>
      <c r="P21" s="7"/>
      <c r="Q21" s="53"/>
      <c r="R21" s="53"/>
    </row>
    <row r="22" spans="1:18" s="8" customFormat="1" ht="32.25" customHeight="1" x14ac:dyDescent="0.3">
      <c r="A22" s="11"/>
      <c r="B22" s="113" t="s">
        <v>1</v>
      </c>
      <c r="C22" s="113"/>
      <c r="D22" s="14">
        <v>540</v>
      </c>
      <c r="E22" s="43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3"/>
      <c r="R22" s="53"/>
    </row>
    <row r="23" spans="1:18" ht="12.75" customHeight="1" x14ac:dyDescent="0.2">
      <c r="A23" s="1"/>
      <c r="B23" s="59"/>
      <c r="C23" s="59"/>
      <c r="D23" s="1"/>
      <c r="E23" s="47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0"/>
      <c r="C24" s="60"/>
    </row>
    <row r="25" spans="1:18" x14ac:dyDescent="0.2">
      <c r="B25" s="60"/>
      <c r="C25" s="60"/>
    </row>
    <row r="26" spans="1:18" x14ac:dyDescent="0.2">
      <c r="B26" s="60"/>
      <c r="C26" s="60"/>
    </row>
    <row r="27" spans="1:18" x14ac:dyDescent="0.2">
      <c r="B27" s="60"/>
      <c r="C27" s="60"/>
    </row>
    <row r="28" spans="1:18" x14ac:dyDescent="0.2">
      <c r="B28" s="60"/>
      <c r="C28" s="60"/>
    </row>
    <row r="29" spans="1:18" x14ac:dyDescent="0.2">
      <c r="B29" s="60"/>
      <c r="C29" s="60"/>
    </row>
    <row r="30" spans="1:18" x14ac:dyDescent="0.2">
      <c r="B30" s="60"/>
      <c r="C30" s="60"/>
    </row>
    <row r="31" spans="1:18" x14ac:dyDescent="0.2">
      <c r="B31" s="60"/>
      <c r="C31" s="60"/>
    </row>
    <row r="32" spans="1:18" x14ac:dyDescent="0.2">
      <c r="B32" s="60"/>
      <c r="C32" s="60"/>
    </row>
    <row r="33" spans="2:3" x14ac:dyDescent="0.2">
      <c r="B33" s="60"/>
      <c r="C33" s="60"/>
    </row>
    <row r="34" spans="2:3" x14ac:dyDescent="0.2">
      <c r="B34" s="60"/>
      <c r="C34" s="60"/>
    </row>
    <row r="35" spans="2:3" x14ac:dyDescent="0.2">
      <c r="B35" s="60"/>
      <c r="C35" s="60"/>
    </row>
    <row r="36" spans="2:3" x14ac:dyDescent="0.2">
      <c r="B36" s="60"/>
      <c r="C36" s="60"/>
    </row>
    <row r="37" spans="2:3" x14ac:dyDescent="0.2">
      <c r="B37" s="60"/>
      <c r="C37" s="60"/>
    </row>
    <row r="38" spans="2:3" x14ac:dyDescent="0.2">
      <c r="B38" s="60"/>
      <c r="C38" s="60"/>
    </row>
    <row r="39" spans="2:3" x14ac:dyDescent="0.2">
      <c r="B39" s="60"/>
      <c r="C39" s="60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view="pageBreakPreview" topLeftCell="A13" zoomScale="70" zoomScaleSheetLayoutView="70" zoomScalePageLayoutView="70" workbookViewId="0">
      <selection activeCell="H9" sqref="H9:H1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117" t="s">
        <v>57</v>
      </c>
      <c r="M1" s="118"/>
    </row>
    <row r="2" spans="1:15" s="31" customFormat="1" ht="95.25" customHeight="1" x14ac:dyDescent="0.3">
      <c r="J2" s="119" t="s">
        <v>41</v>
      </c>
      <c r="K2" s="120"/>
      <c r="L2" s="120"/>
      <c r="M2" s="120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21" t="s">
        <v>32</v>
      </c>
      <c r="K4" s="122"/>
      <c r="L4" s="122"/>
      <c r="M4" s="122"/>
    </row>
    <row r="5" spans="1:15" s="20" customFormat="1" ht="40.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122"/>
      <c r="K5" s="122"/>
      <c r="L5" s="122"/>
      <c r="M5" s="122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123" t="s">
        <v>29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24"/>
      <c r="M8" s="124"/>
      <c r="N8" s="4"/>
      <c r="O8" s="4"/>
    </row>
    <row r="9" spans="1:15" s="8" customFormat="1" ht="18.75" customHeight="1" x14ac:dyDescent="0.3">
      <c r="A9" s="5"/>
      <c r="B9" s="109" t="s">
        <v>23</v>
      </c>
      <c r="C9" s="109" t="s">
        <v>22</v>
      </c>
      <c r="D9" s="6"/>
      <c r="E9" s="109" t="s">
        <v>27</v>
      </c>
      <c r="F9" s="109" t="s">
        <v>26</v>
      </c>
      <c r="G9" s="109"/>
      <c r="H9" s="109" t="s">
        <v>28</v>
      </c>
      <c r="I9" s="109" t="s">
        <v>26</v>
      </c>
      <c r="J9" s="109"/>
      <c r="K9" s="109" t="s">
        <v>30</v>
      </c>
      <c r="L9" s="109" t="s">
        <v>26</v>
      </c>
      <c r="M9" s="109"/>
      <c r="N9" s="7"/>
      <c r="O9" s="7"/>
    </row>
    <row r="10" spans="1:15" s="8" customFormat="1" ht="409.5" x14ac:dyDescent="0.3">
      <c r="A10" s="5"/>
      <c r="B10" s="109"/>
      <c r="C10" s="109"/>
      <c r="D10" s="6"/>
      <c r="E10" s="109"/>
      <c r="F10" s="22" t="s">
        <v>24</v>
      </c>
      <c r="G10" s="22" t="s">
        <v>25</v>
      </c>
      <c r="H10" s="109"/>
      <c r="I10" s="22" t="s">
        <v>24</v>
      </c>
      <c r="J10" s="22" t="s">
        <v>25</v>
      </c>
      <c r="K10" s="109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110" t="s">
        <v>1</v>
      </c>
      <c r="C30" s="110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9" workbookViewId="0">
      <selection activeCell="G28" sqref="G2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8" customWidth="1"/>
    <col min="6" max="6" width="29.42578125" style="48" customWidth="1"/>
    <col min="7" max="7" width="29.42578125" style="2" customWidth="1"/>
    <col min="8" max="8" width="20.140625" style="48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6"/>
      <c r="F1" s="46"/>
      <c r="G1" s="29"/>
      <c r="H1" s="46"/>
      <c r="I1" s="27"/>
      <c r="J1" s="27"/>
      <c r="K1" s="29"/>
      <c r="L1" s="27"/>
      <c r="M1" s="27"/>
      <c r="N1" s="124" t="s">
        <v>33</v>
      </c>
      <c r="O1" s="124"/>
      <c r="P1" s="124"/>
      <c r="Q1" s="4"/>
      <c r="R1" s="4"/>
    </row>
    <row r="2" spans="1:18" s="8" customFormat="1" ht="18.75" customHeight="1" x14ac:dyDescent="0.3">
      <c r="A2" s="5"/>
      <c r="B2" s="109" t="s">
        <v>23</v>
      </c>
      <c r="C2" s="109" t="s">
        <v>22</v>
      </c>
      <c r="D2" s="6"/>
      <c r="E2" s="111" t="s">
        <v>27</v>
      </c>
      <c r="F2" s="109" t="s">
        <v>26</v>
      </c>
      <c r="G2" s="109"/>
      <c r="H2" s="109"/>
      <c r="I2" s="109" t="s">
        <v>28</v>
      </c>
      <c r="J2" s="109" t="s">
        <v>26</v>
      </c>
      <c r="K2" s="109"/>
      <c r="L2" s="109"/>
      <c r="M2" s="109" t="s">
        <v>30</v>
      </c>
      <c r="N2" s="109" t="s">
        <v>26</v>
      </c>
      <c r="O2" s="109"/>
      <c r="P2" s="109"/>
      <c r="Q2" s="7"/>
      <c r="R2" s="7"/>
    </row>
    <row r="3" spans="1:18" s="8" customFormat="1" ht="281.25" x14ac:dyDescent="0.3">
      <c r="A3" s="5"/>
      <c r="B3" s="109"/>
      <c r="C3" s="109"/>
      <c r="D3" s="6"/>
      <c r="E3" s="111"/>
      <c r="F3" s="42" t="s">
        <v>38</v>
      </c>
      <c r="G3" s="28" t="s">
        <v>34</v>
      </c>
      <c r="H3" s="42" t="s">
        <v>35</v>
      </c>
      <c r="I3" s="109"/>
      <c r="J3" s="28" t="s">
        <v>38</v>
      </c>
      <c r="K3" s="28" t="s">
        <v>34</v>
      </c>
      <c r="L3" s="28" t="s">
        <v>35</v>
      </c>
      <c r="M3" s="109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92">
        <f>F4+G4+H4</f>
        <v>1972674.76</v>
      </c>
      <c r="F4" s="92">
        <v>357934.72</v>
      </c>
      <c r="G4" s="92">
        <v>1614740.04</v>
      </c>
      <c r="H4" s="9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92">
        <f t="shared" ref="E5:E19" si="0">F5+G5+H5</f>
        <v>825731.02</v>
      </c>
      <c r="F5" s="92">
        <v>178967.36</v>
      </c>
      <c r="G5" s="92">
        <v>646763.66</v>
      </c>
      <c r="H5" s="9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92">
        <f t="shared" si="0"/>
        <v>1088627.77</v>
      </c>
      <c r="F6" s="92">
        <v>165237.12</v>
      </c>
      <c r="G6" s="92">
        <v>923390.65</v>
      </c>
      <c r="H6" s="9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92">
        <f t="shared" si="0"/>
        <v>1480378.8399999999</v>
      </c>
      <c r="F7" s="92">
        <v>89483.68</v>
      </c>
      <c r="G7" s="92">
        <v>1390895.16</v>
      </c>
      <c r="H7" s="9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92">
        <f t="shared" si="0"/>
        <v>1752977.11</v>
      </c>
      <c r="F8" s="92"/>
      <c r="G8" s="92">
        <v>1679777.11</v>
      </c>
      <c r="H8" s="92">
        <v>73200</v>
      </c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92">
        <f t="shared" si="0"/>
        <v>1026000</v>
      </c>
      <c r="F9" s="92"/>
      <c r="G9" s="92"/>
      <c r="H9" s="9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73">
        <v>7</v>
      </c>
      <c r="C10" s="10" t="s">
        <v>12</v>
      </c>
      <c r="D10" s="6"/>
      <c r="E10" s="92">
        <f>F10+G10+H10</f>
        <v>197451.4</v>
      </c>
      <c r="F10" s="92"/>
      <c r="G10" s="92">
        <v>197451.4</v>
      </c>
      <c r="H10" s="92"/>
      <c r="I10" s="73"/>
      <c r="J10" s="73"/>
      <c r="K10" s="73"/>
      <c r="L10" s="73"/>
      <c r="M10" s="73"/>
      <c r="N10" s="73"/>
      <c r="O10" s="73"/>
      <c r="P10" s="73"/>
      <c r="Q10" s="7"/>
      <c r="R10" s="7"/>
    </row>
    <row r="11" spans="1:18" s="8" customFormat="1" ht="37.5" x14ac:dyDescent="0.3">
      <c r="A11" s="5"/>
      <c r="B11" s="73">
        <v>8</v>
      </c>
      <c r="C11" s="10" t="s">
        <v>13</v>
      </c>
      <c r="D11" s="6"/>
      <c r="E11" s="92">
        <f t="shared" ref="E11:E14" si="1">F11+G11+H11</f>
        <v>928597.23</v>
      </c>
      <c r="F11" s="92"/>
      <c r="G11" s="92">
        <v>928597.23</v>
      </c>
      <c r="H11" s="92"/>
      <c r="I11" s="73"/>
      <c r="J11" s="73"/>
      <c r="K11" s="73"/>
      <c r="L11" s="73"/>
      <c r="M11" s="73"/>
      <c r="N11" s="73"/>
      <c r="O11" s="73"/>
      <c r="P11" s="73"/>
      <c r="Q11" s="7"/>
      <c r="R11" s="7"/>
    </row>
    <row r="12" spans="1:18" s="8" customFormat="1" ht="37.5" x14ac:dyDescent="0.3">
      <c r="A12" s="5"/>
      <c r="B12" s="73">
        <v>9</v>
      </c>
      <c r="C12" s="10" t="s">
        <v>11</v>
      </c>
      <c r="D12" s="6"/>
      <c r="E12" s="92">
        <f t="shared" si="1"/>
        <v>719076.7</v>
      </c>
      <c r="F12" s="92"/>
      <c r="G12" s="92">
        <v>719076.7</v>
      </c>
      <c r="H12" s="92"/>
      <c r="I12" s="73"/>
      <c r="J12" s="73"/>
      <c r="K12" s="73"/>
      <c r="L12" s="73"/>
      <c r="M12" s="73"/>
      <c r="N12" s="73"/>
      <c r="O12" s="73"/>
      <c r="P12" s="73"/>
      <c r="Q12" s="7"/>
      <c r="R12" s="7"/>
    </row>
    <row r="13" spans="1:18" s="8" customFormat="1" ht="37.5" x14ac:dyDescent="0.3">
      <c r="A13" s="5"/>
      <c r="B13" s="40">
        <v>10</v>
      </c>
      <c r="C13" s="10" t="s">
        <v>9</v>
      </c>
      <c r="D13" s="6"/>
      <c r="E13" s="92">
        <f t="shared" si="1"/>
        <v>917616.23</v>
      </c>
      <c r="F13" s="92">
        <v>89483.68</v>
      </c>
      <c r="G13" s="92">
        <v>828132.55</v>
      </c>
      <c r="H13" s="9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 x14ac:dyDescent="0.3">
      <c r="A14" s="5"/>
      <c r="B14" s="73">
        <v>11</v>
      </c>
      <c r="C14" s="10" t="s">
        <v>8</v>
      </c>
      <c r="D14" s="6"/>
      <c r="E14" s="92">
        <f t="shared" si="1"/>
        <v>216244.06</v>
      </c>
      <c r="F14" s="92"/>
      <c r="G14" s="92">
        <v>216244.06</v>
      </c>
      <c r="H14" s="92"/>
      <c r="I14" s="73"/>
      <c r="J14" s="73"/>
      <c r="K14" s="73"/>
      <c r="L14" s="73"/>
      <c r="M14" s="73"/>
      <c r="N14" s="73"/>
      <c r="O14" s="73"/>
      <c r="P14" s="73"/>
      <c r="Q14" s="7"/>
      <c r="R14" s="7"/>
    </row>
    <row r="15" spans="1:18" s="8" customFormat="1" ht="37.5" x14ac:dyDescent="0.3">
      <c r="A15" s="5"/>
      <c r="B15" s="79">
        <v>12</v>
      </c>
      <c r="C15" s="10" t="s">
        <v>7</v>
      </c>
      <c r="D15" s="6"/>
      <c r="E15" s="92">
        <f>F15+G15+H15</f>
        <v>116308.3</v>
      </c>
      <c r="F15" s="92"/>
      <c r="G15" s="92"/>
      <c r="H15" s="92">
        <v>116308.3</v>
      </c>
      <c r="I15" s="79"/>
      <c r="J15" s="79"/>
      <c r="K15" s="79"/>
      <c r="L15" s="79"/>
      <c r="M15" s="79"/>
      <c r="N15" s="79"/>
      <c r="O15" s="79"/>
      <c r="P15" s="79"/>
      <c r="Q15" s="7"/>
      <c r="R15" s="7"/>
    </row>
    <row r="16" spans="1:18" s="8" customFormat="1" ht="37.5" x14ac:dyDescent="0.3">
      <c r="A16" s="5"/>
      <c r="B16" s="40">
        <v>13</v>
      </c>
      <c r="C16" s="10" t="s">
        <v>5</v>
      </c>
      <c r="D16" s="6"/>
      <c r="E16" s="92">
        <f t="shared" si="0"/>
        <v>1478710.4700000002</v>
      </c>
      <c r="F16" s="92">
        <v>178967.36</v>
      </c>
      <c r="G16" s="92">
        <v>1299743.1100000001</v>
      </c>
      <c r="H16" s="92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 x14ac:dyDescent="0.3">
      <c r="A17" s="5"/>
      <c r="B17" s="40">
        <v>14</v>
      </c>
      <c r="C17" s="10" t="s">
        <v>4</v>
      </c>
      <c r="D17" s="6"/>
      <c r="E17" s="92">
        <f t="shared" si="0"/>
        <v>1019667.81</v>
      </c>
      <c r="F17" s="92">
        <v>81348.800000000003</v>
      </c>
      <c r="G17" s="92">
        <v>938319.01</v>
      </c>
      <c r="H17" s="92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 x14ac:dyDescent="0.3">
      <c r="A18" s="5"/>
      <c r="B18" s="99">
        <v>15</v>
      </c>
      <c r="C18" s="10" t="s">
        <v>2</v>
      </c>
      <c r="D18" s="6"/>
      <c r="E18" s="92"/>
      <c r="F18" s="92"/>
      <c r="G18" s="92">
        <v>106000</v>
      </c>
      <c r="H18" s="92"/>
      <c r="I18" s="99"/>
      <c r="J18" s="99"/>
      <c r="K18" s="99"/>
      <c r="L18" s="99"/>
      <c r="M18" s="99"/>
      <c r="N18" s="99"/>
      <c r="O18" s="99"/>
      <c r="P18" s="99"/>
      <c r="Q18" s="7"/>
      <c r="R18" s="7"/>
    </row>
    <row r="19" spans="1:18" s="8" customFormat="1" ht="37.5" x14ac:dyDescent="0.3">
      <c r="A19" s="5"/>
      <c r="B19" s="40">
        <v>16</v>
      </c>
      <c r="C19" s="10" t="s">
        <v>3</v>
      </c>
      <c r="D19" s="6"/>
      <c r="E19" s="92">
        <f t="shared" si="0"/>
        <v>1664866.12</v>
      </c>
      <c r="F19" s="92">
        <v>162237.12</v>
      </c>
      <c r="G19" s="92">
        <v>1502629</v>
      </c>
      <c r="H19" s="92"/>
      <c r="I19" s="40"/>
      <c r="J19" s="40"/>
      <c r="K19" s="40"/>
      <c r="L19" s="40"/>
      <c r="M19" s="40"/>
      <c r="N19" s="40"/>
      <c r="O19" s="40"/>
      <c r="P19" s="40"/>
      <c r="Q19" s="7"/>
      <c r="R19" s="7"/>
    </row>
    <row r="20" spans="1:18" s="8" customFormat="1" ht="18.75" x14ac:dyDescent="0.3">
      <c r="A20" s="5"/>
      <c r="B20" s="103">
        <v>17</v>
      </c>
      <c r="C20" s="10" t="s">
        <v>36</v>
      </c>
      <c r="D20" s="6"/>
      <c r="E20" s="92"/>
      <c r="F20" s="92"/>
      <c r="G20" s="92">
        <v>46192.959999999999</v>
      </c>
      <c r="H20" s="92"/>
      <c r="I20" s="103"/>
      <c r="J20" s="103"/>
      <c r="K20" s="103"/>
      <c r="L20" s="103"/>
      <c r="M20" s="103"/>
      <c r="N20" s="103"/>
      <c r="O20" s="103"/>
      <c r="P20" s="103"/>
      <c r="Q20" s="7"/>
      <c r="R20" s="7"/>
    </row>
    <row r="21" spans="1:18" s="8" customFormat="1" ht="32.25" customHeight="1" x14ac:dyDescent="0.3">
      <c r="A21" s="11"/>
      <c r="B21" s="110" t="s">
        <v>1</v>
      </c>
      <c r="C21" s="110"/>
      <c r="D21" s="14">
        <v>540</v>
      </c>
      <c r="E21" s="93">
        <f>F21+G21+H21</f>
        <v>15557120.780000001</v>
      </c>
      <c r="F21" s="93">
        <f>F4+F5+F6+F7+F9+F13+F16+F17+F19</f>
        <v>1303659.8399999999</v>
      </c>
      <c r="G21" s="93">
        <f>SUM(G4:G20)</f>
        <v>13037952.640000001</v>
      </c>
      <c r="H21" s="93">
        <f>SUM(H5:H19)</f>
        <v>1215508.3</v>
      </c>
      <c r="I21" s="17"/>
      <c r="J21" s="17"/>
      <c r="K21" s="17"/>
      <c r="L21" s="17"/>
      <c r="M21" s="17"/>
      <c r="N21" s="17"/>
      <c r="O21" s="17"/>
      <c r="P21" s="17"/>
      <c r="Q21" s="25" t="s">
        <v>0</v>
      </c>
      <c r="R21" s="7" t="s">
        <v>0</v>
      </c>
    </row>
    <row r="22" spans="1:18" ht="12.75" customHeight="1" x14ac:dyDescent="0.2">
      <c r="A22" s="1"/>
      <c r="B22" s="1"/>
      <c r="C22" s="1"/>
      <c r="D22" s="1"/>
      <c r="E22" s="47"/>
      <c r="F22" s="47" t="s">
        <v>0</v>
      </c>
      <c r="G22" s="1"/>
      <c r="H22" s="47" t="s">
        <v>0</v>
      </c>
      <c r="I22" s="1" t="s">
        <v>0</v>
      </c>
      <c r="J22" s="1" t="s">
        <v>0</v>
      </c>
      <c r="K22" s="1"/>
      <c r="L22" s="1"/>
      <c r="M22" s="1" t="s">
        <v>0</v>
      </c>
      <c r="N22" s="1" t="s">
        <v>0</v>
      </c>
      <c r="O22" s="1"/>
      <c r="P22" s="1" t="s">
        <v>0</v>
      </c>
      <c r="Q22" s="1" t="s">
        <v>0</v>
      </c>
      <c r="R22" s="1" t="s">
        <v>0</v>
      </c>
    </row>
  </sheetData>
  <mergeCells count="10">
    <mergeCell ref="N2:P2"/>
    <mergeCell ref="B21:C21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view="pageBreakPreview" topLeftCell="A13" zoomScaleSheetLayoutView="100" workbookViewId="0">
      <selection activeCell="I5" sqref="I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24" t="s">
        <v>37</v>
      </c>
      <c r="Q1" s="124"/>
      <c r="R1" s="124"/>
      <c r="S1" s="125"/>
      <c r="T1" s="4"/>
    </row>
    <row r="2" spans="1:20" s="8" customFormat="1" ht="18.75" customHeight="1" x14ac:dyDescent="0.3">
      <c r="A2" s="5"/>
      <c r="B2" s="109" t="s">
        <v>23</v>
      </c>
      <c r="C2" s="109" t="s">
        <v>22</v>
      </c>
      <c r="D2" s="6"/>
      <c r="E2" s="109" t="s">
        <v>27</v>
      </c>
      <c r="F2" s="106" t="s">
        <v>26</v>
      </c>
      <c r="G2" s="107"/>
      <c r="H2" s="107"/>
      <c r="I2" s="108"/>
      <c r="J2" s="109" t="s">
        <v>28</v>
      </c>
      <c r="K2" s="106" t="s">
        <v>26</v>
      </c>
      <c r="L2" s="107"/>
      <c r="M2" s="107"/>
      <c r="N2" s="108"/>
      <c r="O2" s="109" t="s">
        <v>30</v>
      </c>
      <c r="P2" s="106" t="s">
        <v>26</v>
      </c>
      <c r="Q2" s="107"/>
      <c r="R2" s="107"/>
      <c r="S2" s="112"/>
      <c r="T2" s="7"/>
    </row>
    <row r="3" spans="1:20" s="8" customFormat="1" ht="195" customHeight="1" x14ac:dyDescent="0.3">
      <c r="A3" s="5"/>
      <c r="B3" s="109"/>
      <c r="C3" s="109"/>
      <c r="D3" s="6"/>
      <c r="E3" s="109"/>
      <c r="F3" s="28" t="s">
        <v>39</v>
      </c>
      <c r="G3" s="36" t="s">
        <v>40</v>
      </c>
      <c r="H3" s="28"/>
      <c r="I3" s="33" t="s">
        <v>42</v>
      </c>
      <c r="J3" s="109"/>
      <c r="K3" s="28" t="s">
        <v>39</v>
      </c>
      <c r="L3" s="30" t="s">
        <v>40</v>
      </c>
      <c r="M3" s="28"/>
      <c r="N3" s="33" t="s">
        <v>42</v>
      </c>
      <c r="O3" s="109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45.75" customHeight="1" x14ac:dyDescent="0.3">
      <c r="A4" s="5"/>
      <c r="B4" s="99">
        <v>1</v>
      </c>
      <c r="C4" s="99" t="s">
        <v>21</v>
      </c>
      <c r="D4" s="6"/>
      <c r="E4" s="37">
        <f>F4+G4+I4</f>
        <v>295000</v>
      </c>
      <c r="F4" s="37">
        <v>250000</v>
      </c>
      <c r="G4" s="36">
        <v>45000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7"/>
    </row>
    <row r="5" spans="1:20" s="8" customFormat="1" ht="54.75" customHeight="1" x14ac:dyDescent="0.3">
      <c r="A5" s="5"/>
      <c r="B5" s="40">
        <v>2</v>
      </c>
      <c r="C5" s="10" t="s">
        <v>20</v>
      </c>
      <c r="D5" s="6"/>
      <c r="E5" s="37">
        <f>F5+G5+I5</f>
        <v>139861.5</v>
      </c>
      <c r="F5" s="37"/>
      <c r="G5" s="94">
        <v>79327.100000000006</v>
      </c>
      <c r="H5" s="37"/>
      <c r="I5" s="37">
        <v>60534.400000000001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19</v>
      </c>
      <c r="D6" s="6"/>
      <c r="E6" s="37">
        <f t="shared" ref="E6:E20" si="0">F6+G6+I6</f>
        <v>150980</v>
      </c>
      <c r="F6" s="37"/>
      <c r="G6" s="94">
        <v>90480</v>
      </c>
      <c r="H6" s="37"/>
      <c r="I6" s="37">
        <v>60500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85">
        <v>4</v>
      </c>
      <c r="C7" s="10" t="s">
        <v>53</v>
      </c>
      <c r="D7" s="6"/>
      <c r="E7" s="37">
        <f t="shared" si="0"/>
        <v>259000</v>
      </c>
      <c r="F7" s="37">
        <v>209000</v>
      </c>
      <c r="G7" s="94"/>
      <c r="H7" s="37"/>
      <c r="I7" s="37">
        <v>50000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7"/>
    </row>
    <row r="8" spans="1:20" s="8" customFormat="1" ht="54.75" customHeight="1" x14ac:dyDescent="0.3">
      <c r="A8" s="5"/>
      <c r="B8" s="40">
        <v>5</v>
      </c>
      <c r="C8" s="10" t="s">
        <v>17</v>
      </c>
      <c r="D8" s="6"/>
      <c r="E8" s="37">
        <f t="shared" si="0"/>
        <v>465131.95999999996</v>
      </c>
      <c r="F8" s="37"/>
      <c r="G8" s="94">
        <v>172131.96</v>
      </c>
      <c r="H8" s="37"/>
      <c r="I8" s="37">
        <v>293000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54.75" customHeight="1" x14ac:dyDescent="0.3">
      <c r="A9" s="5"/>
      <c r="B9" s="102">
        <v>6</v>
      </c>
      <c r="C9" s="10" t="s">
        <v>16</v>
      </c>
      <c r="D9" s="6"/>
      <c r="E9" s="37">
        <f>F9+I9</f>
        <v>286500</v>
      </c>
      <c r="F9" s="37">
        <v>256500</v>
      </c>
      <c r="G9" s="94"/>
      <c r="H9" s="37"/>
      <c r="I9" s="37">
        <v>30000</v>
      </c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7"/>
    </row>
    <row r="10" spans="1:20" s="8" customFormat="1" ht="54.75" customHeight="1" x14ac:dyDescent="0.3">
      <c r="A10" s="5"/>
      <c r="B10" s="40">
        <v>7</v>
      </c>
      <c r="C10" s="10" t="s">
        <v>15</v>
      </c>
      <c r="D10" s="6"/>
      <c r="E10" s="37">
        <f t="shared" si="0"/>
        <v>1152836.51</v>
      </c>
      <c r="F10" s="37">
        <v>138700</v>
      </c>
      <c r="G10" s="94">
        <v>930136.51</v>
      </c>
      <c r="H10" s="37"/>
      <c r="I10" s="37">
        <v>84000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9.5" customHeight="1" x14ac:dyDescent="0.3">
      <c r="A11" s="5"/>
      <c r="B11" s="102">
        <v>8</v>
      </c>
      <c r="C11" s="10" t="s">
        <v>12</v>
      </c>
      <c r="D11" s="6"/>
      <c r="E11" s="37">
        <f>I11</f>
        <v>394000</v>
      </c>
      <c r="F11" s="37"/>
      <c r="G11" s="94"/>
      <c r="H11" s="37"/>
      <c r="I11" s="37">
        <v>394000</v>
      </c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7"/>
    </row>
    <row r="12" spans="1:20" s="8" customFormat="1" ht="49.5" customHeight="1" x14ac:dyDescent="0.3">
      <c r="A12" s="5"/>
      <c r="B12" s="73">
        <v>9</v>
      </c>
      <c r="C12" s="10" t="s">
        <v>13</v>
      </c>
      <c r="D12" s="6"/>
      <c r="E12" s="37">
        <f t="shared" si="0"/>
        <v>277068.42</v>
      </c>
      <c r="F12" s="37"/>
      <c r="G12" s="94">
        <v>187500</v>
      </c>
      <c r="H12" s="37"/>
      <c r="I12" s="37">
        <v>89568.42</v>
      </c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"/>
    </row>
    <row r="13" spans="1:20" s="8" customFormat="1" ht="49.5" customHeight="1" x14ac:dyDescent="0.3">
      <c r="A13" s="5"/>
      <c r="B13" s="40">
        <v>10</v>
      </c>
      <c r="C13" s="10" t="s">
        <v>9</v>
      </c>
      <c r="D13" s="6"/>
      <c r="E13" s="37">
        <f t="shared" si="0"/>
        <v>397400</v>
      </c>
      <c r="F13" s="37"/>
      <c r="G13" s="94">
        <v>397400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35">
        <v>11</v>
      </c>
      <c r="C14" s="10" t="s">
        <v>8</v>
      </c>
      <c r="D14" s="6"/>
      <c r="E14" s="37">
        <f t="shared" si="0"/>
        <v>1898444.38</v>
      </c>
      <c r="F14" s="37">
        <v>1898444.38</v>
      </c>
      <c r="G14" s="94"/>
      <c r="H14" s="37"/>
      <c r="I14" s="37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7"/>
    </row>
    <row r="15" spans="1:20" s="8" customFormat="1" ht="47.25" customHeight="1" x14ac:dyDescent="0.3">
      <c r="A15" s="5"/>
      <c r="B15" s="55">
        <v>12</v>
      </c>
      <c r="C15" s="10" t="s">
        <v>6</v>
      </c>
      <c r="D15" s="6"/>
      <c r="E15" s="37">
        <f t="shared" si="0"/>
        <v>251891.98</v>
      </c>
      <c r="F15" s="37"/>
      <c r="G15" s="94"/>
      <c r="H15" s="37"/>
      <c r="I15" s="37">
        <v>251891.98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7"/>
    </row>
    <row r="16" spans="1:20" s="8" customFormat="1" ht="47.25" customHeight="1" x14ac:dyDescent="0.3">
      <c r="A16" s="5"/>
      <c r="B16" s="102">
        <v>13</v>
      </c>
      <c r="C16" s="10" t="s">
        <v>5</v>
      </c>
      <c r="D16" s="6"/>
      <c r="E16" s="37">
        <f>G16</f>
        <v>16057.19</v>
      </c>
      <c r="F16" s="37"/>
      <c r="G16" s="94">
        <v>16057.19</v>
      </c>
      <c r="H16" s="37"/>
      <c r="I16" s="37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7"/>
    </row>
    <row r="17" spans="1:20" s="8" customFormat="1" ht="47.25" customHeight="1" x14ac:dyDescent="0.3">
      <c r="A17" s="5"/>
      <c r="B17" s="40">
        <v>13</v>
      </c>
      <c r="C17" s="10" t="s">
        <v>4</v>
      </c>
      <c r="D17" s="6"/>
      <c r="E17" s="37">
        <f t="shared" si="0"/>
        <v>104300</v>
      </c>
      <c r="F17" s="37"/>
      <c r="G17" s="94">
        <v>69300</v>
      </c>
      <c r="H17" s="37"/>
      <c r="I17" s="37">
        <v>35000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7"/>
    </row>
    <row r="18" spans="1:20" s="8" customFormat="1" ht="47.25" customHeight="1" x14ac:dyDescent="0.3">
      <c r="A18" s="5"/>
      <c r="B18" s="40">
        <v>14</v>
      </c>
      <c r="C18" s="10" t="s">
        <v>3</v>
      </c>
      <c r="D18" s="6"/>
      <c r="E18" s="37">
        <f t="shared" si="0"/>
        <v>1607850</v>
      </c>
      <c r="F18" s="37">
        <v>128250</v>
      </c>
      <c r="G18" s="94">
        <v>1479600</v>
      </c>
      <c r="H18" s="37"/>
      <c r="I18" s="37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7"/>
    </row>
    <row r="19" spans="1:20" s="8" customFormat="1" ht="47.25" customHeight="1" x14ac:dyDescent="0.3">
      <c r="A19" s="5"/>
      <c r="B19" s="49">
        <v>15</v>
      </c>
      <c r="C19" s="10" t="s">
        <v>45</v>
      </c>
      <c r="D19" s="6"/>
      <c r="E19" s="37">
        <f t="shared" si="0"/>
        <v>1086372.8400000001</v>
      </c>
      <c r="F19" s="37"/>
      <c r="G19" s="94"/>
      <c r="H19" s="37"/>
      <c r="I19" s="37">
        <v>1086372.8400000001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7"/>
    </row>
    <row r="20" spans="1:20" s="8" customFormat="1" ht="18.75" x14ac:dyDescent="0.3">
      <c r="A20" s="9"/>
      <c r="B20" s="12">
        <v>15</v>
      </c>
      <c r="C20" s="10" t="s">
        <v>36</v>
      </c>
      <c r="D20" s="13">
        <v>540</v>
      </c>
      <c r="E20" s="37">
        <f t="shared" si="0"/>
        <v>1167960.79</v>
      </c>
      <c r="F20" s="37">
        <v>193284</v>
      </c>
      <c r="G20" s="95">
        <v>974676.79</v>
      </c>
      <c r="H20" s="15"/>
      <c r="I20" s="15"/>
      <c r="J20" s="24"/>
      <c r="K20" s="24"/>
      <c r="L20" s="24"/>
      <c r="M20" s="24"/>
      <c r="N20" s="24"/>
      <c r="O20" s="24"/>
      <c r="P20" s="24"/>
      <c r="Q20" s="24"/>
      <c r="R20" s="24"/>
      <c r="S20" s="6" t="s">
        <v>0</v>
      </c>
      <c r="T20" s="7" t="s">
        <v>0</v>
      </c>
    </row>
    <row r="21" spans="1:20" s="8" customFormat="1" ht="32.25" customHeight="1" x14ac:dyDescent="0.3">
      <c r="A21" s="11"/>
      <c r="B21" s="110" t="s">
        <v>1</v>
      </c>
      <c r="C21" s="110"/>
      <c r="D21" s="14">
        <v>540</v>
      </c>
      <c r="E21" s="17">
        <f>SUM(E4:E20)</f>
        <v>9950655.5700000003</v>
      </c>
      <c r="F21" s="17">
        <f>SUM(F4:F20)</f>
        <v>3074178.38</v>
      </c>
      <c r="G21" s="96">
        <f>SUM(G4:G20)</f>
        <v>4441609.55</v>
      </c>
      <c r="H21" s="17">
        <f>SUM(H20:H20)</f>
        <v>0</v>
      </c>
      <c r="I21" s="17">
        <f>SUM(I4:I20)</f>
        <v>2434867.64</v>
      </c>
      <c r="J21" s="17"/>
      <c r="K21" s="17"/>
      <c r="L21" s="17"/>
      <c r="M21" s="17"/>
      <c r="N21" s="17"/>
      <c r="O21" s="17"/>
      <c r="P21" s="17"/>
      <c r="Q21" s="17"/>
      <c r="R21" s="17"/>
      <c r="S21" s="34" t="s">
        <v>0</v>
      </c>
      <c r="T21" s="7" t="s">
        <v>0</v>
      </c>
    </row>
    <row r="22" spans="1:20" ht="12.75" customHeight="1" x14ac:dyDescent="0.2">
      <c r="A22" s="1"/>
      <c r="B22" s="1"/>
      <c r="C22" s="1"/>
      <c r="D22" s="1"/>
      <c r="E22" s="1"/>
      <c r="F22" s="1" t="s">
        <v>0</v>
      </c>
      <c r="G22" s="44"/>
      <c r="H22" s="1" t="s">
        <v>0</v>
      </c>
      <c r="I22" s="1"/>
      <c r="J22" s="1" t="s">
        <v>0</v>
      </c>
      <c r="K22" s="1" t="s">
        <v>0</v>
      </c>
      <c r="L22" s="1"/>
      <c r="M22" s="1"/>
      <c r="N22" s="1"/>
      <c r="O22" s="1" t="s">
        <v>0</v>
      </c>
      <c r="P22" s="1" t="s">
        <v>0</v>
      </c>
      <c r="Q22" s="1"/>
      <c r="R22" s="1" t="s">
        <v>0</v>
      </c>
      <c r="S22" s="1" t="s">
        <v>0</v>
      </c>
      <c r="T22" s="1" t="s">
        <v>0</v>
      </c>
    </row>
  </sheetData>
  <mergeCells count="10">
    <mergeCell ref="B21:C21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2024-12-03T03:49:28Z</cp:lastPrinted>
  <dcterms:created xsi:type="dcterms:W3CDTF">2017-10-30T13:20:53Z</dcterms:created>
  <dcterms:modified xsi:type="dcterms:W3CDTF">2024-12-12T12:36:32Z</dcterms:modified>
</cp:coreProperties>
</file>