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firstSheet="1" activeTab="2"/>
  </bookViews>
  <sheets>
    <sheet name="Сбор ивывоз мусора" sheetId="5" r:id="rId1"/>
    <sheet name="ДОРОГИ районные" sheetId="7" r:id="rId2"/>
    <sheet name="Тепло водоснаб" sheetId="9" r:id="rId3"/>
    <sheet name="Лист1" sheetId="8" r:id="rId4"/>
  </sheets>
  <calcPr calcId="124519"/>
</workbook>
</file>

<file path=xl/calcChain.xml><?xml version="1.0" encoding="utf-8"?>
<calcChain xmlns="http://schemas.openxmlformats.org/spreadsheetml/2006/main">
  <c r="E19" i="7"/>
  <c r="D4"/>
  <c r="E4" s="1"/>
  <c r="D5"/>
  <c r="E5" s="1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D20"/>
  <c r="E20" s="1"/>
  <c r="D21"/>
  <c r="E21" s="1"/>
  <c r="D22"/>
  <c r="E22" s="1"/>
  <c r="D23"/>
  <c r="E23" s="1"/>
  <c r="D3"/>
  <c r="E3" s="1"/>
  <c r="G25" i="9"/>
  <c r="C25"/>
  <c r="E25" s="1"/>
  <c r="E4"/>
  <c r="D5" i="5"/>
  <c r="D6"/>
  <c r="E6" s="1"/>
  <c r="F6" s="1"/>
  <c r="D7"/>
  <c r="D25" s="1"/>
  <c r="D8"/>
  <c r="E8" s="1"/>
  <c r="F8" s="1"/>
  <c r="D9"/>
  <c r="D10"/>
  <c r="E10" s="1"/>
  <c r="F10" s="1"/>
  <c r="D11"/>
  <c r="D12"/>
  <c r="D13"/>
  <c r="D14"/>
  <c r="E14" s="1"/>
  <c r="F14" s="1"/>
  <c r="D15"/>
  <c r="E15" s="1"/>
  <c r="F15" s="1"/>
  <c r="D16"/>
  <c r="E16" s="1"/>
  <c r="F16" s="1"/>
  <c r="D17"/>
  <c r="D18"/>
  <c r="E18" s="1"/>
  <c r="F18" s="1"/>
  <c r="D19"/>
  <c r="E19" s="1"/>
  <c r="F19" s="1"/>
  <c r="D20"/>
  <c r="E20" s="1"/>
  <c r="F20" s="1"/>
  <c r="D21"/>
  <c r="D22"/>
  <c r="E22" s="1"/>
  <c r="F22" s="1"/>
  <c r="D23"/>
  <c r="D24"/>
  <c r="E24" s="1"/>
  <c r="F24" s="1"/>
  <c r="D4"/>
  <c r="E5"/>
  <c r="F5" s="1"/>
  <c r="E7"/>
  <c r="F7" s="1"/>
  <c r="E9"/>
  <c r="F9" s="1"/>
  <c r="E11"/>
  <c r="F11" s="1"/>
  <c r="E12"/>
  <c r="F12" s="1"/>
  <c r="E13"/>
  <c r="F13" s="1"/>
  <c r="E17"/>
  <c r="F17" s="1"/>
  <c r="E21"/>
  <c r="F21" s="1"/>
  <c r="E23"/>
  <c r="F23" s="1"/>
  <c r="E4"/>
  <c r="E25" s="1"/>
  <c r="E5" i="9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G4" i="7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3"/>
  <c r="C24"/>
  <c r="C25" i="5"/>
  <c r="F4" l="1"/>
  <c r="F25" s="1"/>
  <c r="D24" i="7"/>
  <c r="E24" s="1"/>
</calcChain>
</file>

<file path=xl/sharedStrings.xml><?xml version="1.0" encoding="utf-8"?>
<sst xmlns="http://schemas.openxmlformats.org/spreadsheetml/2006/main" count="86" uniqueCount="36">
  <si>
    <t>Атирское  сельское поселение</t>
  </si>
  <si>
    <t>Больше-Туралинское сельское поселение</t>
  </si>
  <si>
    <t>Васисское  сельское поселение</t>
  </si>
  <si>
    <t>Вставское  сельское поселение</t>
  </si>
  <si>
    <t>Егоровское  сельское поселение</t>
  </si>
  <si>
    <t>Екатерининское сельское поселение</t>
  </si>
  <si>
    <t>Ермаковское сельское поселение</t>
  </si>
  <si>
    <t>Заливинское  сельское поселение</t>
  </si>
  <si>
    <t>Имшегальское сельское поселение</t>
  </si>
  <si>
    <t>Литковское  сельское поселение</t>
  </si>
  <si>
    <t>Ложниковское  сельское поселение</t>
  </si>
  <si>
    <t>Мартюшевское  сельское поселение</t>
  </si>
  <si>
    <t>Междуреченское  сельское поселение</t>
  </si>
  <si>
    <t>Нагорно-Ивановское  сельское поселение</t>
  </si>
  <si>
    <t>Орловское  сельское поселение</t>
  </si>
  <si>
    <t>Пологрудовское  сельское поселение</t>
  </si>
  <si>
    <t>Самсоновское  сельское поселение</t>
  </si>
  <si>
    <t>Соускановское  сельское поселение</t>
  </si>
  <si>
    <t>Усть-Тарское сельское поселение</t>
  </si>
  <si>
    <t>Чекрушанское  сельское поселение</t>
  </si>
  <si>
    <t>Черняевское  сельское поселение</t>
  </si>
  <si>
    <t>Наименование поселения</t>
  </si>
  <si>
    <t>ВСЕГО</t>
  </si>
  <si>
    <t>Протяженность автомобильных  дорог местного значения (км)</t>
  </si>
  <si>
    <t>2017 год (рублей)</t>
  </si>
  <si>
    <t>Численность населения</t>
  </si>
  <si>
    <t xml:space="preserve">Объем межбюджетного трансфертана организацию в границах поселения электро-, тепло-, газо- и водоснабжения населения, </t>
  </si>
  <si>
    <t>Норматив руб.</t>
  </si>
  <si>
    <t>2018 год (рублей)</t>
  </si>
  <si>
    <t>2019 год (рублей)</t>
  </si>
  <si>
    <t>РАСЧЕТ  
распределения иных межбюджетных трансфертов  бюджетам поселений из районного бюджета на участие в организации деятельности по  сбору (в том числе раздельному сбору) и транспортированию твердых коммунальных отходов  на 2017 год и плановый период 2018 и 2019 годов</t>
  </si>
  <si>
    <t>2020 год (рублей)</t>
  </si>
  <si>
    <t>2020  год (рублей)</t>
  </si>
  <si>
    <t>Расчет
распределения иных межбюджетных трансфертов  на осуществление дорожной деятельности  в отношении  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</si>
  <si>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Численность населения на 1 января 2017 года</t>
  </si>
  <si>
    <t>Расчет
распределения иных межбюджетных трансфертов  на организацию в границах поселения электро-, тепло-, газо- и водоснабжения населения,  на 2018 год и на плановый период 2019 и 2020 годов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</si>
</sst>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5" fillId="0" borderId="3" xfId="0" applyFont="1" applyBorder="1"/>
    <xf numFmtId="0" fontId="5" fillId="0" borderId="0" xfId="0" applyFont="1"/>
    <xf numFmtId="0" fontId="4" fillId="0" borderId="0" xfId="2" applyFont="1" applyBorder="1" applyAlignme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5" fillId="0" borderId="1" xfId="0" applyFont="1" applyBorder="1" applyAlignment="1">
      <alignment horizontal="right" wrapText="1"/>
    </xf>
    <xf numFmtId="0" fontId="4" fillId="0" borderId="1" xfId="4" applyFont="1" applyFill="1" applyBorder="1" applyAlignment="1" applyProtection="1">
      <alignment vertical="center" wrapText="1"/>
      <protection locked="0"/>
    </xf>
    <xf numFmtId="43" fontId="5" fillId="0" borderId="1" xfId="1" applyFont="1" applyBorder="1"/>
    <xf numFmtId="43" fontId="5" fillId="0" borderId="1" xfId="0" applyNumberFormat="1" applyFont="1" applyBorder="1"/>
    <xf numFmtId="43" fontId="5" fillId="0" borderId="0" xfId="1" applyFont="1"/>
    <xf numFmtId="43" fontId="5" fillId="0" borderId="0" xfId="0" applyNumberFormat="1" applyFont="1"/>
    <xf numFmtId="0" fontId="4" fillId="0" borderId="2" xfId="2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</cellXfs>
  <cellStyles count="8">
    <cellStyle name="Обычный" xfId="0" builtinId="0"/>
    <cellStyle name="Обычный 2" xfId="2"/>
    <cellStyle name="Обычный 2 2" xfId="3"/>
    <cellStyle name="Обычный 2 3" xfId="5"/>
    <cellStyle name="Обычный 2 4" xfId="6"/>
    <cellStyle name="Обычный 2 5" xfId="7"/>
    <cellStyle name="Обычный 3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5"/>
  <sheetViews>
    <sheetView workbookViewId="0">
      <selection activeCell="C4" sqref="C4:C25"/>
    </sheetView>
  </sheetViews>
  <sheetFormatPr defaultRowHeight="15.75"/>
  <cols>
    <col min="1" max="1" width="9.140625" style="2"/>
    <col min="2" max="2" width="45.7109375" style="2" customWidth="1"/>
    <col min="3" max="3" width="15.42578125" style="2" customWidth="1"/>
    <col min="4" max="4" width="23.7109375" style="2" customWidth="1"/>
    <col min="5" max="5" width="16.85546875" style="2" customWidth="1"/>
    <col min="6" max="6" width="19.140625" style="2" customWidth="1"/>
    <col min="7" max="16384" width="9.140625" style="2"/>
  </cols>
  <sheetData>
    <row r="1" spans="1:8" ht="87" customHeight="1">
      <c r="B1" s="13" t="s">
        <v>30</v>
      </c>
      <c r="C1" s="13"/>
      <c r="D1" s="13"/>
      <c r="E1" s="13"/>
      <c r="F1" s="13"/>
      <c r="G1" s="3"/>
      <c r="H1" s="3"/>
    </row>
    <row r="2" spans="1:8" ht="31.5">
      <c r="A2" s="4"/>
      <c r="B2" s="1" t="s">
        <v>21</v>
      </c>
      <c r="C2" s="5" t="s">
        <v>25</v>
      </c>
      <c r="D2" s="14"/>
      <c r="E2" s="14"/>
      <c r="F2" s="14"/>
      <c r="G2" s="6"/>
      <c r="H2" s="6"/>
    </row>
    <row r="3" spans="1:8" ht="31.5">
      <c r="A3" s="4"/>
      <c r="B3" s="1"/>
      <c r="C3" s="5"/>
      <c r="D3" s="7" t="s">
        <v>24</v>
      </c>
      <c r="E3" s="7" t="s">
        <v>28</v>
      </c>
      <c r="F3" s="7" t="s">
        <v>29</v>
      </c>
    </row>
    <row r="4" spans="1:8">
      <c r="A4" s="4">
        <v>1</v>
      </c>
      <c r="B4" s="8" t="s">
        <v>0</v>
      </c>
      <c r="C4" s="4">
        <v>940</v>
      </c>
      <c r="D4" s="9">
        <f>C4/17322*200000</f>
        <v>10853.250202055189</v>
      </c>
      <c r="E4" s="9">
        <f>D4</f>
        <v>10853.250202055189</v>
      </c>
      <c r="F4" s="10">
        <f>E4</f>
        <v>10853.250202055189</v>
      </c>
    </row>
    <row r="5" spans="1:8">
      <c r="A5" s="4"/>
      <c r="B5" s="8" t="s">
        <v>1</v>
      </c>
      <c r="C5" s="4">
        <v>687</v>
      </c>
      <c r="D5" s="9">
        <f t="shared" ref="D5:D24" si="0">C5/17322*200000</f>
        <v>7932.1094561828886</v>
      </c>
      <c r="E5" s="9">
        <f t="shared" ref="E5:F24" si="1">D5</f>
        <v>7932.1094561828886</v>
      </c>
      <c r="F5" s="10">
        <f t="shared" si="1"/>
        <v>7932.1094561828886</v>
      </c>
    </row>
    <row r="6" spans="1:8">
      <c r="A6" s="4">
        <v>3</v>
      </c>
      <c r="B6" s="8" t="s">
        <v>2</v>
      </c>
      <c r="C6" s="4">
        <v>506</v>
      </c>
      <c r="D6" s="9">
        <f t="shared" si="0"/>
        <v>5842.2814917446021</v>
      </c>
      <c r="E6" s="9">
        <f t="shared" si="1"/>
        <v>5842.2814917446021</v>
      </c>
      <c r="F6" s="10">
        <f t="shared" si="1"/>
        <v>5842.2814917446021</v>
      </c>
    </row>
    <row r="7" spans="1:8">
      <c r="A7" s="4">
        <v>4</v>
      </c>
      <c r="B7" s="8" t="s">
        <v>3</v>
      </c>
      <c r="C7" s="4">
        <v>505</v>
      </c>
      <c r="D7" s="9">
        <f t="shared" si="0"/>
        <v>5830.7354808913515</v>
      </c>
      <c r="E7" s="9">
        <f t="shared" si="1"/>
        <v>5830.7354808913515</v>
      </c>
      <c r="F7" s="10">
        <f t="shared" si="1"/>
        <v>5830.7354808913515</v>
      </c>
    </row>
    <row r="8" spans="1:8">
      <c r="A8" s="4">
        <v>5</v>
      </c>
      <c r="B8" s="8" t="s">
        <v>4</v>
      </c>
      <c r="C8" s="4">
        <v>385</v>
      </c>
      <c r="D8" s="9">
        <f t="shared" si="0"/>
        <v>4445.2141785013273</v>
      </c>
      <c r="E8" s="9">
        <f t="shared" si="1"/>
        <v>4445.2141785013273</v>
      </c>
      <c r="F8" s="10">
        <f t="shared" si="1"/>
        <v>4445.2141785013273</v>
      </c>
    </row>
    <row r="9" spans="1:8">
      <c r="A9" s="4">
        <v>6</v>
      </c>
      <c r="B9" s="8" t="s">
        <v>5</v>
      </c>
      <c r="C9" s="4">
        <v>2253</v>
      </c>
      <c r="D9" s="9">
        <f t="shared" si="0"/>
        <v>26013.162452372708</v>
      </c>
      <c r="E9" s="9">
        <f t="shared" si="1"/>
        <v>26013.162452372708</v>
      </c>
      <c r="F9" s="10">
        <f t="shared" si="1"/>
        <v>26013.162452372708</v>
      </c>
    </row>
    <row r="10" spans="1:8">
      <c r="A10" s="4">
        <v>7</v>
      </c>
      <c r="B10" s="8" t="s">
        <v>6</v>
      </c>
      <c r="C10" s="4">
        <v>478</v>
      </c>
      <c r="D10" s="9">
        <f t="shared" si="0"/>
        <v>5518.9931878535963</v>
      </c>
      <c r="E10" s="9">
        <f t="shared" si="1"/>
        <v>5518.9931878535963</v>
      </c>
      <c r="F10" s="10">
        <f t="shared" si="1"/>
        <v>5518.9931878535963</v>
      </c>
    </row>
    <row r="11" spans="1:8">
      <c r="A11" s="4">
        <v>8</v>
      </c>
      <c r="B11" s="8" t="s">
        <v>7</v>
      </c>
      <c r="C11" s="4">
        <v>1448</v>
      </c>
      <c r="D11" s="9">
        <f t="shared" si="0"/>
        <v>16718.623715506292</v>
      </c>
      <c r="E11" s="9">
        <f t="shared" si="1"/>
        <v>16718.623715506292</v>
      </c>
      <c r="F11" s="10">
        <f t="shared" si="1"/>
        <v>16718.623715506292</v>
      </c>
    </row>
    <row r="12" spans="1:8">
      <c r="A12" s="4">
        <v>9</v>
      </c>
      <c r="B12" s="8" t="s">
        <v>8</v>
      </c>
      <c r="C12" s="4">
        <v>253</v>
      </c>
      <c r="D12" s="9">
        <f t="shared" si="0"/>
        <v>2921.1407458723011</v>
      </c>
      <c r="E12" s="9">
        <f t="shared" si="1"/>
        <v>2921.1407458723011</v>
      </c>
      <c r="F12" s="10">
        <f t="shared" si="1"/>
        <v>2921.1407458723011</v>
      </c>
    </row>
    <row r="13" spans="1:8">
      <c r="A13" s="4">
        <v>10</v>
      </c>
      <c r="B13" s="8" t="s">
        <v>9</v>
      </c>
      <c r="C13" s="4">
        <v>449</v>
      </c>
      <c r="D13" s="9">
        <f t="shared" si="0"/>
        <v>5184.1588731093407</v>
      </c>
      <c r="E13" s="9">
        <f t="shared" si="1"/>
        <v>5184.1588731093407</v>
      </c>
      <c r="F13" s="10">
        <f t="shared" si="1"/>
        <v>5184.1588731093407</v>
      </c>
    </row>
    <row r="14" spans="1:8">
      <c r="A14" s="4">
        <v>11</v>
      </c>
      <c r="B14" s="8" t="s">
        <v>10</v>
      </c>
      <c r="C14" s="4">
        <v>784</v>
      </c>
      <c r="D14" s="9">
        <f t="shared" si="0"/>
        <v>9052.0725089481584</v>
      </c>
      <c r="E14" s="9">
        <f t="shared" si="1"/>
        <v>9052.0725089481584</v>
      </c>
      <c r="F14" s="10">
        <f t="shared" si="1"/>
        <v>9052.0725089481584</v>
      </c>
    </row>
    <row r="15" spans="1:8">
      <c r="A15" s="4">
        <v>12</v>
      </c>
      <c r="B15" s="8" t="s">
        <v>11</v>
      </c>
      <c r="C15" s="4">
        <v>1116</v>
      </c>
      <c r="D15" s="9">
        <f t="shared" si="0"/>
        <v>12885.348112227226</v>
      </c>
      <c r="E15" s="9">
        <f t="shared" si="1"/>
        <v>12885.348112227226</v>
      </c>
      <c r="F15" s="10">
        <f t="shared" si="1"/>
        <v>12885.348112227226</v>
      </c>
    </row>
    <row r="16" spans="1:8">
      <c r="A16" s="4">
        <v>13</v>
      </c>
      <c r="B16" s="8" t="s">
        <v>12</v>
      </c>
      <c r="C16" s="4">
        <v>1576</v>
      </c>
      <c r="D16" s="9">
        <f t="shared" si="0"/>
        <v>18196.513104722319</v>
      </c>
      <c r="E16" s="9">
        <f t="shared" si="1"/>
        <v>18196.513104722319</v>
      </c>
      <c r="F16" s="10">
        <f t="shared" si="1"/>
        <v>18196.513104722319</v>
      </c>
    </row>
    <row r="17" spans="1:6">
      <c r="A17" s="4">
        <v>14</v>
      </c>
      <c r="B17" s="8" t="s">
        <v>13</v>
      </c>
      <c r="C17" s="4">
        <v>379</v>
      </c>
      <c r="D17" s="9">
        <f t="shared" si="0"/>
        <v>4375.938113381827</v>
      </c>
      <c r="E17" s="9">
        <f t="shared" si="1"/>
        <v>4375.938113381827</v>
      </c>
      <c r="F17" s="10">
        <f t="shared" si="1"/>
        <v>4375.938113381827</v>
      </c>
    </row>
    <row r="18" spans="1:6">
      <c r="A18" s="4">
        <v>15</v>
      </c>
      <c r="B18" s="8" t="s">
        <v>14</v>
      </c>
      <c r="C18" s="4">
        <v>541</v>
      </c>
      <c r="D18" s="9">
        <f t="shared" si="0"/>
        <v>6246.3918716083599</v>
      </c>
      <c r="E18" s="9">
        <f t="shared" si="1"/>
        <v>6246.3918716083599</v>
      </c>
      <c r="F18" s="10">
        <f t="shared" si="1"/>
        <v>6246.3918716083599</v>
      </c>
    </row>
    <row r="19" spans="1:6">
      <c r="A19" s="4">
        <v>16</v>
      </c>
      <c r="B19" s="8" t="s">
        <v>15</v>
      </c>
      <c r="C19" s="4">
        <v>1565</v>
      </c>
      <c r="D19" s="9">
        <f t="shared" si="0"/>
        <v>18069.506985336568</v>
      </c>
      <c r="E19" s="9">
        <f t="shared" si="1"/>
        <v>18069.506985336568</v>
      </c>
      <c r="F19" s="10">
        <f t="shared" si="1"/>
        <v>18069.506985336568</v>
      </c>
    </row>
    <row r="20" spans="1:6">
      <c r="A20" s="4">
        <v>17</v>
      </c>
      <c r="B20" s="8" t="s">
        <v>16</v>
      </c>
      <c r="C20" s="4">
        <v>1076</v>
      </c>
      <c r="D20" s="9">
        <f t="shared" si="0"/>
        <v>12423.507678097218</v>
      </c>
      <c r="E20" s="9">
        <f t="shared" si="1"/>
        <v>12423.507678097218</v>
      </c>
      <c r="F20" s="10">
        <f t="shared" si="1"/>
        <v>12423.507678097218</v>
      </c>
    </row>
    <row r="21" spans="1:6">
      <c r="A21" s="4">
        <v>18</v>
      </c>
      <c r="B21" s="8" t="s">
        <v>17</v>
      </c>
      <c r="C21" s="4">
        <v>215</v>
      </c>
      <c r="D21" s="9">
        <f t="shared" si="0"/>
        <v>2482.3923334487936</v>
      </c>
      <c r="E21" s="9">
        <f t="shared" si="1"/>
        <v>2482.3923334487936</v>
      </c>
      <c r="F21" s="10">
        <f t="shared" si="1"/>
        <v>2482.3923334487936</v>
      </c>
    </row>
    <row r="22" spans="1:6">
      <c r="A22" s="4">
        <v>19</v>
      </c>
      <c r="B22" s="8" t="s">
        <v>18</v>
      </c>
      <c r="C22" s="4">
        <v>251</v>
      </c>
      <c r="D22" s="9">
        <f t="shared" si="0"/>
        <v>2898.0487241658011</v>
      </c>
      <c r="E22" s="9">
        <f t="shared" si="1"/>
        <v>2898.0487241658011</v>
      </c>
      <c r="F22" s="10">
        <f t="shared" si="1"/>
        <v>2898.0487241658011</v>
      </c>
    </row>
    <row r="23" spans="1:6">
      <c r="A23" s="4">
        <v>20</v>
      </c>
      <c r="B23" s="8" t="s">
        <v>19</v>
      </c>
      <c r="C23" s="4">
        <v>1031</v>
      </c>
      <c r="D23" s="9">
        <f t="shared" si="0"/>
        <v>11903.937189700959</v>
      </c>
      <c r="E23" s="9">
        <f t="shared" si="1"/>
        <v>11903.937189700959</v>
      </c>
      <c r="F23" s="10">
        <f t="shared" si="1"/>
        <v>11903.937189700959</v>
      </c>
    </row>
    <row r="24" spans="1:6">
      <c r="A24" s="4">
        <v>21</v>
      </c>
      <c r="B24" s="8" t="s">
        <v>20</v>
      </c>
      <c r="C24" s="4">
        <v>884</v>
      </c>
      <c r="D24" s="9">
        <f t="shared" si="0"/>
        <v>10206.673594273179</v>
      </c>
      <c r="E24" s="9">
        <f t="shared" si="1"/>
        <v>10206.673594273179</v>
      </c>
      <c r="F24" s="10">
        <f t="shared" si="1"/>
        <v>10206.673594273179</v>
      </c>
    </row>
    <row r="25" spans="1:6">
      <c r="A25" s="4"/>
      <c r="B25" s="4" t="s">
        <v>22</v>
      </c>
      <c r="C25" s="4">
        <f>C4+C5+C6+C7+C8+C9+C10+C11+C12+C13+C14+C15+C16+C17+C18+C19+C20+C21+C22+C23+C24</f>
        <v>17322</v>
      </c>
      <c r="D25" s="9">
        <f>SUM(D4:D24)</f>
        <v>200000</v>
      </c>
      <c r="E25" s="9">
        <f t="shared" ref="E25:F25" si="2">SUM(E4:E24)</f>
        <v>200000</v>
      </c>
      <c r="F25" s="9">
        <f t="shared" si="2"/>
        <v>200000</v>
      </c>
    </row>
  </sheetData>
  <mergeCells count="2">
    <mergeCell ref="B1:F1"/>
    <mergeCell ref="D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H24"/>
  <sheetViews>
    <sheetView workbookViewId="0">
      <selection activeCell="I14" sqref="I14"/>
    </sheetView>
  </sheetViews>
  <sheetFormatPr defaultRowHeight="15.75"/>
  <cols>
    <col min="1" max="1" width="9.140625" style="2"/>
    <col min="2" max="2" width="45.7109375" style="2" customWidth="1"/>
    <col min="3" max="3" width="26.85546875" style="2" customWidth="1"/>
    <col min="4" max="4" width="22.140625" style="2" customWidth="1"/>
    <col min="5" max="5" width="18.42578125" style="2" customWidth="1"/>
    <col min="6" max="6" width="23.7109375" style="2" customWidth="1"/>
    <col min="7" max="7" width="22.85546875" style="2" hidden="1" customWidth="1"/>
    <col min="8" max="8" width="14.85546875" style="2" bestFit="1" customWidth="1"/>
    <col min="9" max="9" width="13.42578125" style="2" customWidth="1"/>
    <col min="10" max="16384" width="9.140625" style="2"/>
  </cols>
  <sheetData>
    <row r="1" spans="1:8" ht="141.75" customHeight="1">
      <c r="B1" s="13" t="s">
        <v>33</v>
      </c>
      <c r="C1" s="13"/>
      <c r="D1" s="13"/>
      <c r="E1" s="13"/>
      <c r="F1" s="13"/>
      <c r="G1" s="3"/>
      <c r="H1" s="3"/>
    </row>
    <row r="2" spans="1:8" ht="74.25" customHeight="1">
      <c r="A2" s="4"/>
      <c r="B2" s="1" t="s">
        <v>21</v>
      </c>
      <c r="C2" s="5" t="s">
        <v>23</v>
      </c>
      <c r="D2" s="7" t="s">
        <v>28</v>
      </c>
      <c r="E2" s="7" t="s">
        <v>29</v>
      </c>
      <c r="F2" s="7" t="s">
        <v>32</v>
      </c>
      <c r="G2" s="6"/>
      <c r="H2" s="6"/>
    </row>
    <row r="3" spans="1:8">
      <c r="A3" s="4">
        <v>1</v>
      </c>
      <c r="B3" s="8" t="s">
        <v>0</v>
      </c>
      <c r="C3" s="4">
        <v>6.26</v>
      </c>
      <c r="D3" s="9">
        <f>C3/134.13*2000000</f>
        <v>93342.279877730558</v>
      </c>
      <c r="E3" s="10">
        <f>D3</f>
        <v>93342.279877730558</v>
      </c>
      <c r="F3" s="9"/>
      <c r="G3" s="11">
        <f>C3/134.13*1300000</f>
        <v>60672.481920524864</v>
      </c>
      <c r="H3" s="12"/>
    </row>
    <row r="4" spans="1:8">
      <c r="A4" s="4">
        <v>2</v>
      </c>
      <c r="B4" s="8" t="s">
        <v>1</v>
      </c>
      <c r="C4" s="4"/>
      <c r="D4" s="9">
        <f t="shared" ref="D4:D23" si="0">C4/134.13*2000000</f>
        <v>0</v>
      </c>
      <c r="E4" s="10">
        <f t="shared" ref="E4:E24" si="1">D4</f>
        <v>0</v>
      </c>
      <c r="F4" s="9"/>
      <c r="G4" s="11">
        <f t="shared" ref="G4:G23" si="2">C4/134.13*1300000</f>
        <v>0</v>
      </c>
    </row>
    <row r="5" spans="1:8">
      <c r="A5" s="4">
        <v>3</v>
      </c>
      <c r="B5" s="8" t="s">
        <v>2</v>
      </c>
      <c r="C5" s="4">
        <v>4.01</v>
      </c>
      <c r="D5" s="9">
        <f t="shared" si="0"/>
        <v>59792.738388130914</v>
      </c>
      <c r="E5" s="10">
        <f t="shared" si="1"/>
        <v>59792.738388130914</v>
      </c>
      <c r="F5" s="9"/>
      <c r="G5" s="11">
        <f t="shared" si="2"/>
        <v>38865.279952285091</v>
      </c>
      <c r="H5" s="12"/>
    </row>
    <row r="6" spans="1:8">
      <c r="A6" s="4">
        <v>4</v>
      </c>
      <c r="B6" s="8" t="s">
        <v>3</v>
      </c>
      <c r="C6" s="4">
        <v>4</v>
      </c>
      <c r="D6" s="9">
        <f t="shared" si="0"/>
        <v>59643.629314843805</v>
      </c>
      <c r="E6" s="10">
        <f t="shared" si="1"/>
        <v>59643.629314843805</v>
      </c>
      <c r="F6" s="9"/>
      <c r="G6" s="11">
        <f t="shared" si="2"/>
        <v>38768.359054648477</v>
      </c>
      <c r="H6" s="12"/>
    </row>
    <row r="7" spans="1:8">
      <c r="A7" s="4">
        <v>5</v>
      </c>
      <c r="B7" s="8" t="s">
        <v>4</v>
      </c>
      <c r="C7" s="4">
        <v>1.55</v>
      </c>
      <c r="D7" s="9">
        <f t="shared" si="0"/>
        <v>23111.90635950198</v>
      </c>
      <c r="E7" s="10">
        <f t="shared" si="1"/>
        <v>23111.90635950198</v>
      </c>
      <c r="F7" s="9"/>
      <c r="G7" s="11">
        <f t="shared" si="2"/>
        <v>15022.739133676287</v>
      </c>
      <c r="H7" s="12"/>
    </row>
    <row r="8" spans="1:8">
      <c r="A8" s="4">
        <v>6</v>
      </c>
      <c r="B8" s="8" t="s">
        <v>5</v>
      </c>
      <c r="C8" s="4">
        <v>0.78</v>
      </c>
      <c r="D8" s="9">
        <f t="shared" si="0"/>
        <v>11630.507716394543</v>
      </c>
      <c r="E8" s="10">
        <f t="shared" si="1"/>
        <v>11630.507716394543</v>
      </c>
      <c r="F8" s="9"/>
      <c r="G8" s="11">
        <f t="shared" si="2"/>
        <v>7559.8300156564528</v>
      </c>
      <c r="H8" s="12"/>
    </row>
    <row r="9" spans="1:8">
      <c r="A9" s="4">
        <v>7</v>
      </c>
      <c r="B9" s="8" t="s">
        <v>6</v>
      </c>
      <c r="C9" s="4">
        <v>1.0900000000000001</v>
      </c>
      <c r="D9" s="9">
        <f t="shared" si="0"/>
        <v>16252.888988294939</v>
      </c>
      <c r="E9" s="10">
        <f t="shared" si="1"/>
        <v>16252.888988294939</v>
      </c>
      <c r="F9" s="9"/>
      <c r="G9" s="11">
        <f t="shared" si="2"/>
        <v>10564.37784239171</v>
      </c>
      <c r="H9" s="12"/>
    </row>
    <row r="10" spans="1:8">
      <c r="A10" s="4">
        <v>8</v>
      </c>
      <c r="B10" s="8" t="s">
        <v>7</v>
      </c>
      <c r="C10" s="4"/>
      <c r="D10" s="9">
        <f t="shared" si="0"/>
        <v>0</v>
      </c>
      <c r="E10" s="10">
        <f t="shared" si="1"/>
        <v>0</v>
      </c>
      <c r="F10" s="9"/>
      <c r="G10" s="11">
        <f t="shared" si="2"/>
        <v>0</v>
      </c>
      <c r="H10" s="12"/>
    </row>
    <row r="11" spans="1:8">
      <c r="A11" s="4">
        <v>9</v>
      </c>
      <c r="B11" s="8" t="s">
        <v>8</v>
      </c>
      <c r="C11" s="4">
        <v>15.28</v>
      </c>
      <c r="D11" s="9">
        <f t="shared" si="0"/>
        <v>227838.66398270332</v>
      </c>
      <c r="E11" s="10">
        <f t="shared" si="1"/>
        <v>227838.66398270332</v>
      </c>
      <c r="F11" s="9"/>
      <c r="G11" s="11">
        <f t="shared" si="2"/>
        <v>148095.13158875715</v>
      </c>
      <c r="H11" s="12"/>
    </row>
    <row r="12" spans="1:8">
      <c r="A12" s="4">
        <v>10</v>
      </c>
      <c r="B12" s="8" t="s">
        <v>9</v>
      </c>
      <c r="C12" s="4">
        <v>32</v>
      </c>
      <c r="D12" s="9">
        <f t="shared" si="0"/>
        <v>477149.03451875044</v>
      </c>
      <c r="E12" s="10">
        <f t="shared" si="1"/>
        <v>477149.03451875044</v>
      </c>
      <c r="F12" s="9"/>
      <c r="G12" s="11">
        <f t="shared" si="2"/>
        <v>310146.87243718782</v>
      </c>
      <c r="H12" s="12"/>
    </row>
    <row r="13" spans="1:8">
      <c r="A13" s="4">
        <v>11</v>
      </c>
      <c r="B13" s="8" t="s">
        <v>10</v>
      </c>
      <c r="C13" s="4">
        <v>3</v>
      </c>
      <c r="D13" s="9">
        <f t="shared" si="0"/>
        <v>44732.721986132856</v>
      </c>
      <c r="E13" s="10">
        <f t="shared" si="1"/>
        <v>44732.721986132856</v>
      </c>
      <c r="F13" s="9"/>
      <c r="G13" s="11">
        <f t="shared" si="2"/>
        <v>29076.269290986358</v>
      </c>
      <c r="H13" s="12"/>
    </row>
    <row r="14" spans="1:8">
      <c r="A14" s="4">
        <v>12</v>
      </c>
      <c r="B14" s="8" t="s">
        <v>11</v>
      </c>
      <c r="C14" s="4">
        <v>1.55</v>
      </c>
      <c r="D14" s="9">
        <f t="shared" si="0"/>
        <v>23111.90635950198</v>
      </c>
      <c r="E14" s="10">
        <f t="shared" si="1"/>
        <v>23111.90635950198</v>
      </c>
      <c r="F14" s="9"/>
      <c r="G14" s="11">
        <f t="shared" si="2"/>
        <v>15022.739133676287</v>
      </c>
      <c r="H14" s="12"/>
    </row>
    <row r="15" spans="1:8">
      <c r="A15" s="4">
        <v>13</v>
      </c>
      <c r="B15" s="8" t="s">
        <v>12</v>
      </c>
      <c r="C15" s="4">
        <v>7.3</v>
      </c>
      <c r="D15" s="9">
        <f t="shared" si="0"/>
        <v>108849.62349958994</v>
      </c>
      <c r="E15" s="10">
        <f t="shared" si="1"/>
        <v>108849.62349958994</v>
      </c>
      <c r="F15" s="9"/>
      <c r="G15" s="11">
        <f t="shared" si="2"/>
        <v>70752.25527473347</v>
      </c>
      <c r="H15" s="12"/>
    </row>
    <row r="16" spans="1:8">
      <c r="A16" s="4">
        <v>14</v>
      </c>
      <c r="B16" s="8" t="s">
        <v>13</v>
      </c>
      <c r="C16" s="4">
        <v>0.6</v>
      </c>
      <c r="D16" s="9">
        <f t="shared" si="0"/>
        <v>8946.5443972265712</v>
      </c>
      <c r="E16" s="10">
        <f t="shared" si="1"/>
        <v>8946.5443972265712</v>
      </c>
      <c r="F16" s="9"/>
      <c r="G16" s="11">
        <f t="shared" si="2"/>
        <v>5815.2538581972713</v>
      </c>
      <c r="H16" s="12"/>
    </row>
    <row r="17" spans="1:8">
      <c r="A17" s="4">
        <v>15</v>
      </c>
      <c r="B17" s="8" t="s">
        <v>14</v>
      </c>
      <c r="C17" s="4">
        <v>14.59</v>
      </c>
      <c r="D17" s="9">
        <f t="shared" si="0"/>
        <v>217550.13792589278</v>
      </c>
      <c r="E17" s="10">
        <f t="shared" si="1"/>
        <v>217550.13792589278</v>
      </c>
      <c r="F17" s="9"/>
      <c r="G17" s="11">
        <f t="shared" si="2"/>
        <v>141407.58965183032</v>
      </c>
      <c r="H17" s="12"/>
    </row>
    <row r="18" spans="1:8">
      <c r="A18" s="4">
        <v>16</v>
      </c>
      <c r="B18" s="8" t="s">
        <v>15</v>
      </c>
      <c r="C18" s="4">
        <v>6.94</v>
      </c>
      <c r="D18" s="9">
        <f t="shared" si="0"/>
        <v>103481.69686125401</v>
      </c>
      <c r="E18" s="10">
        <f t="shared" si="1"/>
        <v>103481.69686125401</v>
      </c>
      <c r="F18" s="9"/>
      <c r="G18" s="11">
        <f t="shared" si="2"/>
        <v>67263.102959815107</v>
      </c>
      <c r="H18" s="12"/>
    </row>
    <row r="19" spans="1:8">
      <c r="A19" s="4">
        <v>17</v>
      </c>
      <c r="B19" s="8" t="s">
        <v>16</v>
      </c>
      <c r="C19" s="4">
        <v>27.65</v>
      </c>
      <c r="D19" s="9">
        <f t="shared" si="0"/>
        <v>412286.58763885783</v>
      </c>
      <c r="E19" s="10">
        <f t="shared" si="1"/>
        <v>412286.58763885783</v>
      </c>
      <c r="F19" s="9"/>
      <c r="G19" s="11">
        <f t="shared" si="2"/>
        <v>267986.2819652576</v>
      </c>
      <c r="H19" s="12"/>
    </row>
    <row r="20" spans="1:8">
      <c r="A20" s="4">
        <v>18</v>
      </c>
      <c r="B20" s="8" t="s">
        <v>17</v>
      </c>
      <c r="C20" s="4"/>
      <c r="D20" s="9">
        <f t="shared" si="0"/>
        <v>0</v>
      </c>
      <c r="E20" s="10">
        <f t="shared" si="1"/>
        <v>0</v>
      </c>
      <c r="F20" s="9"/>
      <c r="G20" s="11">
        <f t="shared" si="2"/>
        <v>0</v>
      </c>
      <c r="H20" s="12"/>
    </row>
    <row r="21" spans="1:8">
      <c r="A21" s="4">
        <v>19</v>
      </c>
      <c r="B21" s="8" t="s">
        <v>18</v>
      </c>
      <c r="C21" s="4">
        <v>4.6100000000000003</v>
      </c>
      <c r="D21" s="9">
        <f t="shared" si="0"/>
        <v>68739.2827853575</v>
      </c>
      <c r="E21" s="10">
        <f t="shared" si="1"/>
        <v>68739.2827853575</v>
      </c>
      <c r="F21" s="9"/>
      <c r="G21" s="11">
        <f t="shared" si="2"/>
        <v>44680.533810482375</v>
      </c>
      <c r="H21" s="12"/>
    </row>
    <row r="22" spans="1:8">
      <c r="A22" s="4">
        <v>20</v>
      </c>
      <c r="B22" s="8" t="s">
        <v>19</v>
      </c>
      <c r="C22" s="4">
        <v>2.6</v>
      </c>
      <c r="D22" s="9">
        <f t="shared" si="0"/>
        <v>38768.359054648477</v>
      </c>
      <c r="E22" s="10">
        <f t="shared" si="1"/>
        <v>38768.359054648477</v>
      </c>
      <c r="F22" s="9"/>
      <c r="G22" s="11">
        <f t="shared" si="2"/>
        <v>25199.433385521508</v>
      </c>
      <c r="H22" s="12"/>
    </row>
    <row r="23" spans="1:8">
      <c r="A23" s="4">
        <v>21</v>
      </c>
      <c r="B23" s="8" t="s">
        <v>20</v>
      </c>
      <c r="C23" s="4">
        <v>0.32</v>
      </c>
      <c r="D23" s="9">
        <f t="shared" si="0"/>
        <v>4771.4903451875052</v>
      </c>
      <c r="E23" s="10">
        <f t="shared" si="1"/>
        <v>4771.4903451875052</v>
      </c>
      <c r="F23" s="9"/>
      <c r="G23" s="11">
        <f t="shared" si="2"/>
        <v>3101.4687243718781</v>
      </c>
      <c r="H23" s="12"/>
    </row>
    <row r="24" spans="1:8">
      <c r="A24" s="4"/>
      <c r="B24" s="4" t="s">
        <v>22</v>
      </c>
      <c r="C24" s="4">
        <f>C3+C4+C5+C6+C7+C8+C9+C10+C11+C12+C13+C14+C15+C16+C17+C18+C19+C20+C21+C22+C23</f>
        <v>134.13</v>
      </c>
      <c r="D24" s="9">
        <f>SUM(D3:D23)</f>
        <v>2000000</v>
      </c>
      <c r="E24" s="10">
        <f t="shared" si="1"/>
        <v>2000000</v>
      </c>
      <c r="F24" s="9">
        <v>0</v>
      </c>
    </row>
  </sheetData>
  <mergeCells count="1">
    <mergeCell ref="B1:F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25"/>
  <sheetViews>
    <sheetView tabSelected="1" workbookViewId="0">
      <selection activeCell="C26" sqref="C26"/>
    </sheetView>
  </sheetViews>
  <sheetFormatPr defaultRowHeight="15.75"/>
  <cols>
    <col min="1" max="1" width="9.140625" style="2"/>
    <col min="2" max="2" width="45.7109375" style="2" customWidth="1"/>
    <col min="3" max="4" width="15.42578125" style="2" customWidth="1"/>
    <col min="5" max="5" width="23.7109375" style="2" customWidth="1"/>
    <col min="6" max="6" width="18.140625" style="2" customWidth="1"/>
    <col min="7" max="7" width="17.85546875" style="2" customWidth="1"/>
    <col min="8" max="16384" width="9.140625" style="2"/>
  </cols>
  <sheetData>
    <row r="1" spans="1:9" ht="69.75" customHeight="1">
      <c r="B1" s="13" t="s">
        <v>35</v>
      </c>
      <c r="C1" s="13"/>
      <c r="D1" s="13"/>
      <c r="E1" s="13"/>
      <c r="F1" s="13"/>
      <c r="G1" s="13"/>
      <c r="H1" s="3"/>
      <c r="I1" s="3"/>
    </row>
    <row r="2" spans="1:9" ht="74.25" customHeight="1">
      <c r="A2" s="15"/>
      <c r="B2" s="15" t="s">
        <v>21</v>
      </c>
      <c r="C2" s="17" t="s">
        <v>34</v>
      </c>
      <c r="D2" s="17" t="s">
        <v>27</v>
      </c>
      <c r="E2" s="14" t="s">
        <v>26</v>
      </c>
      <c r="F2" s="14"/>
      <c r="G2" s="14"/>
      <c r="H2" s="6"/>
      <c r="I2" s="6"/>
    </row>
    <row r="3" spans="1:9" ht="31.5">
      <c r="A3" s="16"/>
      <c r="B3" s="16"/>
      <c r="C3" s="18"/>
      <c r="D3" s="18"/>
      <c r="E3" s="7" t="s">
        <v>28</v>
      </c>
      <c r="F3" s="7" t="s">
        <v>29</v>
      </c>
      <c r="G3" s="7" t="s">
        <v>31</v>
      </c>
    </row>
    <row r="4" spans="1:9">
      <c r="A4" s="4">
        <v>1</v>
      </c>
      <c r="B4" s="8" t="s">
        <v>0</v>
      </c>
      <c r="C4" s="4">
        <v>930</v>
      </c>
      <c r="D4" s="4">
        <v>61.4</v>
      </c>
      <c r="E4" s="9">
        <f>C4*D4</f>
        <v>57102</v>
      </c>
      <c r="F4" s="9"/>
      <c r="G4" s="10"/>
    </row>
    <row r="5" spans="1:9">
      <c r="A5" s="4">
        <v>2</v>
      </c>
      <c r="B5" s="8" t="s">
        <v>1</v>
      </c>
      <c r="C5" s="4">
        <v>668</v>
      </c>
      <c r="D5" s="4">
        <v>61.4</v>
      </c>
      <c r="E5" s="9">
        <f t="shared" ref="E5:E24" si="0">C5*D5</f>
        <v>41015.199999999997</v>
      </c>
      <c r="F5" s="9"/>
      <c r="G5" s="10"/>
    </row>
    <row r="6" spans="1:9">
      <c r="A6" s="4">
        <v>3</v>
      </c>
      <c r="B6" s="8" t="s">
        <v>2</v>
      </c>
      <c r="C6" s="4">
        <v>488</v>
      </c>
      <c r="D6" s="4">
        <v>61.4</v>
      </c>
      <c r="E6" s="9">
        <f t="shared" si="0"/>
        <v>29963.200000000001</v>
      </c>
      <c r="F6" s="9"/>
      <c r="G6" s="10"/>
    </row>
    <row r="7" spans="1:9">
      <c r="A7" s="4">
        <v>4</v>
      </c>
      <c r="B7" s="8" t="s">
        <v>3</v>
      </c>
      <c r="C7" s="4">
        <v>479</v>
      </c>
      <c r="D7" s="4">
        <v>61.4</v>
      </c>
      <c r="E7" s="9">
        <f t="shared" si="0"/>
        <v>29410.6</v>
      </c>
      <c r="F7" s="9"/>
      <c r="G7" s="10"/>
    </row>
    <row r="8" spans="1:9">
      <c r="A8" s="4">
        <v>5</v>
      </c>
      <c r="B8" s="8" t="s">
        <v>4</v>
      </c>
      <c r="C8" s="4">
        <v>366</v>
      </c>
      <c r="D8" s="4">
        <v>61.4</v>
      </c>
      <c r="E8" s="9">
        <f t="shared" si="0"/>
        <v>22472.399999999998</v>
      </c>
      <c r="F8" s="9"/>
      <c r="G8" s="10"/>
    </row>
    <row r="9" spans="1:9">
      <c r="A9" s="4">
        <v>6</v>
      </c>
      <c r="B9" s="8" t="s">
        <v>5</v>
      </c>
      <c r="C9" s="4">
        <v>2234</v>
      </c>
      <c r="D9" s="4">
        <v>61.4</v>
      </c>
      <c r="E9" s="9">
        <f t="shared" si="0"/>
        <v>137167.6</v>
      </c>
      <c r="F9" s="9"/>
      <c r="G9" s="10"/>
    </row>
    <row r="10" spans="1:9">
      <c r="A10" s="4">
        <v>7</v>
      </c>
      <c r="B10" s="8" t="s">
        <v>6</v>
      </c>
      <c r="C10" s="4">
        <v>477</v>
      </c>
      <c r="D10" s="4">
        <v>61.4</v>
      </c>
      <c r="E10" s="9">
        <f t="shared" si="0"/>
        <v>29287.8</v>
      </c>
      <c r="F10" s="9"/>
      <c r="G10" s="10"/>
    </row>
    <row r="11" spans="1:9">
      <c r="A11" s="4">
        <v>8</v>
      </c>
      <c r="B11" s="8" t="s">
        <v>7</v>
      </c>
      <c r="C11" s="4">
        <v>1415</v>
      </c>
      <c r="D11" s="4">
        <v>61.4</v>
      </c>
      <c r="E11" s="9">
        <f t="shared" si="0"/>
        <v>86881</v>
      </c>
      <c r="F11" s="9"/>
      <c r="G11" s="10"/>
    </row>
    <row r="12" spans="1:9">
      <c r="A12" s="4">
        <v>9</v>
      </c>
      <c r="B12" s="8" t="s">
        <v>8</v>
      </c>
      <c r="C12" s="4">
        <v>231</v>
      </c>
      <c r="D12" s="4">
        <v>61.4</v>
      </c>
      <c r="E12" s="9">
        <f t="shared" si="0"/>
        <v>14183.4</v>
      </c>
      <c r="F12" s="9"/>
      <c r="G12" s="10"/>
    </row>
    <row r="13" spans="1:9">
      <c r="A13" s="4">
        <v>10</v>
      </c>
      <c r="B13" s="8" t="s">
        <v>9</v>
      </c>
      <c r="C13" s="4">
        <v>449</v>
      </c>
      <c r="D13" s="4">
        <v>61.4</v>
      </c>
      <c r="E13" s="9">
        <f t="shared" si="0"/>
        <v>27568.6</v>
      </c>
      <c r="F13" s="9"/>
      <c r="G13" s="10"/>
    </row>
    <row r="14" spans="1:9">
      <c r="A14" s="4">
        <v>11</v>
      </c>
      <c r="B14" s="8" t="s">
        <v>10</v>
      </c>
      <c r="C14" s="4">
        <v>761</v>
      </c>
      <c r="D14" s="4">
        <v>61.4</v>
      </c>
      <c r="E14" s="9">
        <f t="shared" si="0"/>
        <v>46725.4</v>
      </c>
      <c r="F14" s="9"/>
      <c r="G14" s="10"/>
    </row>
    <row r="15" spans="1:9">
      <c r="A15" s="4">
        <v>12</v>
      </c>
      <c r="B15" s="8" t="s">
        <v>11</v>
      </c>
      <c r="C15" s="4">
        <v>1099</v>
      </c>
      <c r="D15" s="4">
        <v>61.4</v>
      </c>
      <c r="E15" s="9">
        <f t="shared" si="0"/>
        <v>67478.599999999991</v>
      </c>
      <c r="F15" s="9"/>
      <c r="G15" s="10"/>
    </row>
    <row r="16" spans="1:9">
      <c r="A16" s="4">
        <v>13</v>
      </c>
      <c r="B16" s="8" t="s">
        <v>12</v>
      </c>
      <c r="C16" s="4">
        <v>1544</v>
      </c>
      <c r="D16" s="4">
        <v>61.4</v>
      </c>
      <c r="E16" s="9">
        <f t="shared" si="0"/>
        <v>94801.599999999991</v>
      </c>
      <c r="F16" s="9"/>
      <c r="G16" s="10"/>
    </row>
    <row r="17" spans="1:7">
      <c r="A17" s="4">
        <v>14</v>
      </c>
      <c r="B17" s="8" t="s">
        <v>13</v>
      </c>
      <c r="C17" s="4">
        <v>340</v>
      </c>
      <c r="D17" s="4">
        <v>61.4</v>
      </c>
      <c r="E17" s="9">
        <f t="shared" si="0"/>
        <v>20876</v>
      </c>
      <c r="F17" s="9"/>
      <c r="G17" s="10"/>
    </row>
    <row r="18" spans="1:7">
      <c r="A18" s="4">
        <v>15</v>
      </c>
      <c r="B18" s="8" t="s">
        <v>14</v>
      </c>
      <c r="C18" s="4">
        <v>520</v>
      </c>
      <c r="D18" s="4">
        <v>61.4</v>
      </c>
      <c r="E18" s="9">
        <f t="shared" si="0"/>
        <v>31928</v>
      </c>
      <c r="F18" s="9"/>
      <c r="G18" s="10"/>
    </row>
    <row r="19" spans="1:7">
      <c r="A19" s="4">
        <v>16</v>
      </c>
      <c r="B19" s="8" t="s">
        <v>15</v>
      </c>
      <c r="C19" s="4">
        <v>1539</v>
      </c>
      <c r="D19" s="4">
        <v>61.4</v>
      </c>
      <c r="E19" s="9">
        <f t="shared" si="0"/>
        <v>94494.599999999991</v>
      </c>
      <c r="F19" s="9"/>
      <c r="G19" s="10"/>
    </row>
    <row r="20" spans="1:7">
      <c r="A20" s="4">
        <v>17</v>
      </c>
      <c r="B20" s="8" t="s">
        <v>16</v>
      </c>
      <c r="C20" s="4">
        <v>1034</v>
      </c>
      <c r="D20" s="4">
        <v>61.4</v>
      </c>
      <c r="E20" s="9">
        <f t="shared" si="0"/>
        <v>63487.6</v>
      </c>
      <c r="F20" s="9"/>
      <c r="G20" s="10"/>
    </row>
    <row r="21" spans="1:7">
      <c r="A21" s="4">
        <v>18</v>
      </c>
      <c r="B21" s="8" t="s">
        <v>17</v>
      </c>
      <c r="C21" s="4">
        <v>202</v>
      </c>
      <c r="D21" s="4">
        <v>61.4</v>
      </c>
      <c r="E21" s="9">
        <f t="shared" si="0"/>
        <v>12402.8</v>
      </c>
      <c r="F21" s="9"/>
      <c r="G21" s="10"/>
    </row>
    <row r="22" spans="1:7">
      <c r="A22" s="4">
        <v>19</v>
      </c>
      <c r="B22" s="8" t="s">
        <v>18</v>
      </c>
      <c r="C22" s="4">
        <v>250</v>
      </c>
      <c r="D22" s="4">
        <v>61.4</v>
      </c>
      <c r="E22" s="9">
        <f t="shared" si="0"/>
        <v>15350</v>
      </c>
      <c r="F22" s="9"/>
      <c r="G22" s="10"/>
    </row>
    <row r="23" spans="1:7">
      <c r="A23" s="4">
        <v>20</v>
      </c>
      <c r="B23" s="8" t="s">
        <v>19</v>
      </c>
      <c r="C23" s="4">
        <v>1035</v>
      </c>
      <c r="D23" s="4">
        <v>61.4</v>
      </c>
      <c r="E23" s="9">
        <f t="shared" si="0"/>
        <v>63549</v>
      </c>
      <c r="F23" s="9"/>
      <c r="G23" s="10"/>
    </row>
    <row r="24" spans="1:7">
      <c r="A24" s="4">
        <v>21</v>
      </c>
      <c r="B24" s="8" t="s">
        <v>20</v>
      </c>
      <c r="C24" s="4">
        <v>874</v>
      </c>
      <c r="D24" s="4">
        <v>61.4</v>
      </c>
      <c r="E24" s="9">
        <f t="shared" si="0"/>
        <v>53663.6</v>
      </c>
      <c r="F24" s="9"/>
      <c r="G24" s="10"/>
    </row>
    <row r="25" spans="1:7">
      <c r="A25" s="4"/>
      <c r="B25" s="4" t="s">
        <v>22</v>
      </c>
      <c r="C25" s="4">
        <f>C4+C5+C6+C7+C8+C9+C10+C11+C12+C13+C14+C15+C16+C17+C18+C19+C20+C21+C22+C23+C24</f>
        <v>16935</v>
      </c>
      <c r="D25" s="4">
        <v>61.4</v>
      </c>
      <c r="E25" s="9">
        <f>C25*D25</f>
        <v>1039809</v>
      </c>
      <c r="F25" s="9"/>
      <c r="G25" s="10">
        <f t="shared" ref="G25" si="1">F25</f>
        <v>0</v>
      </c>
    </row>
  </sheetData>
  <mergeCells count="6">
    <mergeCell ref="A2:A3"/>
    <mergeCell ref="B1:G1"/>
    <mergeCell ref="E2:G2"/>
    <mergeCell ref="D2:D3"/>
    <mergeCell ref="C2:C3"/>
    <mergeCell ref="B2:B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41" sqref="J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Сбор ивывоз мусора</vt:lpstr>
      <vt:lpstr>ДОРОГИ районные</vt:lpstr>
      <vt:lpstr>Тепло водоснаб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2017-11-09T10:46:23Z</cp:lastPrinted>
  <dcterms:created xsi:type="dcterms:W3CDTF">2014-12-26T08:54:27Z</dcterms:created>
  <dcterms:modified xsi:type="dcterms:W3CDTF">2017-11-09T10:49:22Z</dcterms:modified>
</cp:coreProperties>
</file>