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11.2019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_FilterDatabase" localSheetId="0" hidden="1">'Приложение №5 Табл.№5'!$A$16:$O$62</definedName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H58" i="2" l="1"/>
  <c r="I62" i="2" l="1"/>
  <c r="I58" i="2"/>
  <c r="J58" i="2"/>
  <c r="K58" i="2"/>
  <c r="L58" i="2"/>
  <c r="M58" i="2"/>
  <c r="N58" i="2"/>
  <c r="I56" i="2"/>
  <c r="J56" i="2"/>
  <c r="K56" i="2"/>
  <c r="L56" i="2"/>
  <c r="M56" i="2"/>
  <c r="N56" i="2"/>
  <c r="H56" i="2"/>
  <c r="I54" i="2"/>
  <c r="J54" i="2"/>
  <c r="K54" i="2"/>
  <c r="L54" i="2"/>
  <c r="M54" i="2"/>
  <c r="N54" i="2"/>
  <c r="H54" i="2"/>
  <c r="I49" i="2"/>
  <c r="J49" i="2"/>
  <c r="K49" i="2"/>
  <c r="L49" i="2"/>
  <c r="M49" i="2"/>
  <c r="N49" i="2"/>
  <c r="H49" i="2"/>
  <c r="I46" i="2"/>
  <c r="J46" i="2"/>
  <c r="K46" i="2"/>
  <c r="L46" i="2"/>
  <c r="M46" i="2"/>
  <c r="N46" i="2"/>
  <c r="H46" i="2"/>
  <c r="I39" i="2"/>
  <c r="J39" i="2"/>
  <c r="K39" i="2"/>
  <c r="L39" i="2"/>
  <c r="M39" i="2"/>
  <c r="N39" i="2"/>
  <c r="H39" i="2"/>
  <c r="I35" i="2"/>
  <c r="J35" i="2"/>
  <c r="K35" i="2"/>
  <c r="L35" i="2"/>
  <c r="M35" i="2"/>
  <c r="N35" i="2"/>
  <c r="H35" i="2"/>
  <c r="I29" i="2"/>
  <c r="J29" i="2"/>
  <c r="K29" i="2"/>
  <c r="L29" i="2"/>
  <c r="M29" i="2"/>
  <c r="N29" i="2"/>
  <c r="H29" i="2"/>
  <c r="I26" i="2"/>
  <c r="J26" i="2"/>
  <c r="K26" i="2"/>
  <c r="L26" i="2"/>
  <c r="M26" i="2"/>
  <c r="N26" i="2"/>
  <c r="H26" i="2"/>
  <c r="I24" i="2"/>
  <c r="J24" i="2"/>
  <c r="K24" i="2"/>
  <c r="L24" i="2"/>
  <c r="M24" i="2"/>
  <c r="N24" i="2"/>
  <c r="H24" i="2"/>
  <c r="I16" i="2"/>
  <c r="J16" i="2"/>
  <c r="K16" i="2"/>
  <c r="L16" i="2"/>
  <c r="M16" i="2"/>
  <c r="M62" i="2" s="1"/>
  <c r="N16" i="2"/>
  <c r="N62" i="2" s="1"/>
  <c r="H16" i="2"/>
  <c r="J62" i="2" l="1"/>
  <c r="L62" i="2"/>
  <c r="K62" i="2"/>
  <c r="H62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<sst xmlns="http://schemas.openxmlformats.org/spreadsheetml/2006/main" count="70" uniqueCount="66">
  <si>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</si>
  <si>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</si>
  <si>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</si>
  <si>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</si>
  <si>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</si>
  <si>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</si>
  <si>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</si>
  <si>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</si>
  <si>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</si>
  <si>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</si>
  <si>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</si>
  <si>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</si>
  <si>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</si>
  <si>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</si>
  <si>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</si>
  <si>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</si>
  <si>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</si>
  <si>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</si>
  <si>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</si>
  <si>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</si>
  <si>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</si>
  <si>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</si>
  <si>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</si>
  <si>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</si>
  <si>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</si>
  <si>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</si>
  <si>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</si>
  <si>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</si>
  <si>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</si>
  <si>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</si>
  <si>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</si>
  <si>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</si>
  <si>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</si>
  <si>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</si>
  <si>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</si>
  <si>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</si>
  <si>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</si>
  <si>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</si>
  <si>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</si>
  <si>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</si>
  <si>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</si>
  <si>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</si>
  <si>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Приложение № 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</si>
  <si>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</si>
  <si>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</si>
  <si>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</si>
  <si>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</si>
  <si>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</si>
  <si>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</si>
  <si>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</si>
  <si>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</si>
  <si>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</si>
  <si>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</si>
  <si>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</si>
  <si>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</si>
  <si>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</si>
  <si>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</si>
  <si>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</si>
  <si>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 на плановый период 2020 и 2021 годов"</t>
  </si>
  <si>
    <t>2021 год</t>
  </si>
  <si>
    <t xml:space="preserve">Распределение
бюджетных ассигнований районного бюджета по разделам и подразделам классификации расходов бюджетов на 2019 год и на плановый период 2020 и 2021 годов </t>
  </si>
  <si>
    <t>"О бюджете Тарского муниципального района на 2019 год</t>
  </si>
  <si>
    <t>Благоустройство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</si>
  <si>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</si>
  <si>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Прочие межбюджетные трансферты общего характера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</si>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</sst>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3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7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Font="1" applyAlignment="1" applyProtection="1">
      <alignment horizontal="righ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tabSelected="1" topLeftCell="E59" workbookViewId="0">
      <selection activeCell="H61" sqref="H61"/>
    </sheetView>
  </sheetViews>
  <sheetFormatPr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9.140625" style="1"/>
  </cols>
  <sheetData>
    <row r="1" spans="1:15" ht="409.6" hidden="1" customHeight="1" x14ac:dyDescent="0.3">
      <c r="A1" s="21"/>
      <c r="B1" s="21"/>
      <c r="C1" s="21"/>
      <c r="D1" s="21"/>
      <c r="E1" s="21"/>
      <c r="F1" s="21"/>
      <c r="G1" s="18"/>
      <c r="H1" s="23"/>
      <c r="I1" s="18"/>
      <c r="J1" s="18"/>
      <c r="K1" s="18"/>
      <c r="L1" s="18"/>
      <c r="M1" s="2"/>
      <c r="N1" s="2"/>
      <c r="O1" s="2"/>
    </row>
    <row r="2" spans="1:15" ht="21" customHeight="1" x14ac:dyDescent="0.3">
      <c r="A2" s="21"/>
      <c r="B2" s="21"/>
      <c r="C2" s="21"/>
      <c r="D2" s="21"/>
      <c r="E2" s="21"/>
      <c r="F2" s="21"/>
      <c r="G2" s="18"/>
      <c r="H2" s="23"/>
      <c r="I2" s="18"/>
      <c r="J2" s="18"/>
      <c r="K2" s="18"/>
      <c r="L2" s="57" t="s">
        <v>65</v>
      </c>
      <c r="M2" s="58"/>
      <c r="N2" s="58"/>
      <c r="O2" s="2"/>
    </row>
    <row r="3" spans="1:15" ht="96.75" customHeight="1" x14ac:dyDescent="0.3">
      <c r="A3" s="21"/>
      <c r="B3" s="21"/>
      <c r="C3" s="21"/>
      <c r="D3" s="21"/>
      <c r="E3" s="21"/>
      <c r="F3" s="21"/>
      <c r="G3" s="18"/>
      <c r="H3" s="23"/>
      <c r="I3" s="18"/>
      <c r="J3" s="18"/>
      <c r="K3" s="59" t="s">
        <v>63</v>
      </c>
      <c r="L3" s="58"/>
      <c r="M3" s="58"/>
      <c r="N3" s="58"/>
      <c r="O3" s="2"/>
    </row>
    <row r="4" spans="1:15" ht="16.5" customHeight="1" x14ac:dyDescent="0.3">
      <c r="A4" s="21"/>
      <c r="B4" s="21"/>
      <c r="C4" s="21"/>
      <c r="D4" s="21"/>
      <c r="E4" s="22"/>
      <c r="F4" s="22"/>
      <c r="G4" s="22"/>
      <c r="H4" s="22"/>
      <c r="I4" s="18"/>
      <c r="J4" s="2"/>
      <c r="K4" s="18"/>
      <c r="L4" s="18"/>
      <c r="M4" s="2"/>
      <c r="N4" s="17" t="s">
        <v>42</v>
      </c>
      <c r="O4" s="2"/>
    </row>
    <row r="5" spans="1:15" ht="16.5" customHeight="1" x14ac:dyDescent="0.3">
      <c r="A5" s="21"/>
      <c r="B5" s="21"/>
      <c r="C5" s="21"/>
      <c r="D5" s="21"/>
      <c r="E5" s="22"/>
      <c r="F5" s="17"/>
      <c r="G5" s="17"/>
      <c r="H5" s="17"/>
      <c r="I5" s="19"/>
      <c r="J5" s="2"/>
      <c r="K5" s="18"/>
      <c r="L5" s="18"/>
      <c r="M5" s="2"/>
      <c r="N5" s="17" t="s">
        <v>41</v>
      </c>
      <c r="O5" s="2"/>
    </row>
    <row r="6" spans="1:15" ht="16.5" customHeight="1" x14ac:dyDescent="0.3">
      <c r="A6" s="21"/>
      <c r="B6" s="21"/>
      <c r="C6" s="21"/>
      <c r="D6" s="21"/>
      <c r="E6" s="22"/>
      <c r="F6" s="22"/>
      <c r="G6" s="22"/>
      <c r="H6" s="22"/>
      <c r="I6" s="19"/>
      <c r="J6" s="2"/>
      <c r="K6" s="18"/>
      <c r="L6" s="18"/>
      <c r="M6" s="2"/>
      <c r="N6" s="17" t="s">
        <v>61</v>
      </c>
      <c r="O6" s="2"/>
    </row>
    <row r="7" spans="1:15" ht="15" customHeight="1" x14ac:dyDescent="0.3">
      <c r="A7" s="21"/>
      <c r="B7" s="21"/>
      <c r="C7" s="21"/>
      <c r="D7" s="21"/>
      <c r="E7" s="21"/>
      <c r="F7" s="21"/>
      <c r="G7" s="19"/>
      <c r="H7" s="20"/>
      <c r="I7" s="19"/>
      <c r="J7" s="18"/>
      <c r="K7" s="18"/>
      <c r="L7" s="18"/>
      <c r="M7" s="2"/>
      <c r="N7" s="24" t="s">
        <v>58</v>
      </c>
      <c r="O7" s="2"/>
    </row>
    <row r="8" spans="1:15" ht="14.25" customHeight="1" x14ac:dyDescent="0.3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2"/>
    </row>
    <row r="9" spans="1:15" ht="60" customHeight="1" x14ac:dyDescent="0.3">
      <c r="A9" s="52" t="s">
        <v>60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2"/>
    </row>
    <row r="10" spans="1:15" ht="19.5" customHeight="1" x14ac:dyDescent="0.3">
      <c r="A10" s="16"/>
      <c r="B10" s="16"/>
      <c r="C10" s="16"/>
      <c r="D10" s="16"/>
      <c r="E10" s="45"/>
      <c r="F10" s="45"/>
      <c r="G10" s="45"/>
      <c r="H10" s="45"/>
      <c r="I10" s="45"/>
      <c r="J10" s="45"/>
      <c r="K10" s="15"/>
      <c r="L10" s="15"/>
      <c r="M10" s="15"/>
      <c r="N10" s="15"/>
      <c r="O10" s="2"/>
    </row>
    <row r="11" spans="1:15" ht="16.5" customHeight="1" x14ac:dyDescent="0.3">
      <c r="A11" s="14"/>
      <c r="B11" s="14"/>
      <c r="C11" s="14"/>
      <c r="D11" s="13"/>
      <c r="E11" s="46" t="s">
        <v>40</v>
      </c>
      <c r="F11" s="49" t="s">
        <v>39</v>
      </c>
      <c r="G11" s="46"/>
      <c r="H11" s="49" t="s">
        <v>38</v>
      </c>
      <c r="I11" s="49"/>
      <c r="J11" s="49"/>
      <c r="K11" s="53"/>
      <c r="L11" s="53"/>
      <c r="M11" s="53"/>
      <c r="N11" s="53"/>
      <c r="O11" s="27"/>
    </row>
    <row r="12" spans="1:15" ht="29.25" customHeight="1" x14ac:dyDescent="0.3">
      <c r="A12" s="12"/>
      <c r="B12" s="12"/>
      <c r="C12" s="12"/>
      <c r="D12" s="11"/>
      <c r="E12" s="47"/>
      <c r="F12" s="50"/>
      <c r="G12" s="47"/>
      <c r="H12" s="49" t="s">
        <v>37</v>
      </c>
      <c r="I12" s="49"/>
      <c r="J12" s="46"/>
      <c r="K12" s="50" t="s">
        <v>36</v>
      </c>
      <c r="L12" s="47"/>
      <c r="M12" s="50" t="s">
        <v>59</v>
      </c>
      <c r="N12" s="50"/>
      <c r="O12" s="27"/>
    </row>
    <row r="13" spans="1:15" ht="39" customHeight="1" x14ac:dyDescent="0.3">
      <c r="A13" s="12"/>
      <c r="B13" s="12"/>
      <c r="C13" s="12"/>
      <c r="D13" s="11"/>
      <c r="E13" s="47"/>
      <c r="F13" s="50"/>
      <c r="G13" s="47"/>
      <c r="H13" s="50" t="s">
        <v>35</v>
      </c>
      <c r="I13" s="28"/>
      <c r="J13" s="47" t="s">
        <v>34</v>
      </c>
      <c r="K13" s="46" t="s">
        <v>35</v>
      </c>
      <c r="L13" s="49" t="s">
        <v>34</v>
      </c>
      <c r="M13" s="45" t="s">
        <v>35</v>
      </c>
      <c r="N13" s="49" t="s">
        <v>34</v>
      </c>
      <c r="O13" s="27"/>
    </row>
    <row r="14" spans="1:15" ht="63.75" customHeight="1" x14ac:dyDescent="0.3">
      <c r="A14" s="4"/>
      <c r="B14" s="10" t="s">
        <v>33</v>
      </c>
      <c r="C14" s="10" t="s">
        <v>32</v>
      </c>
      <c r="D14" s="9"/>
      <c r="E14" s="48"/>
      <c r="F14" s="29" t="s">
        <v>31</v>
      </c>
      <c r="G14" s="30" t="s">
        <v>30</v>
      </c>
      <c r="H14" s="48"/>
      <c r="I14" s="28"/>
      <c r="J14" s="51"/>
      <c r="K14" s="51"/>
      <c r="L14" s="48"/>
      <c r="M14" s="54"/>
      <c r="N14" s="48"/>
      <c r="O14" s="27"/>
    </row>
    <row r="15" spans="1:15" x14ac:dyDescent="0.3">
      <c r="A15" s="4"/>
      <c r="B15" s="8"/>
      <c r="C15" s="8"/>
      <c r="D15" s="7"/>
      <c r="E15" s="28">
        <v>1</v>
      </c>
      <c r="F15" s="31">
        <v>2</v>
      </c>
      <c r="G15" s="32">
        <v>3</v>
      </c>
      <c r="H15" s="28">
        <v>4</v>
      </c>
      <c r="I15" s="33">
        <v>5</v>
      </c>
      <c r="J15" s="34">
        <v>5</v>
      </c>
      <c r="K15" s="35">
        <v>6</v>
      </c>
      <c r="L15" s="34">
        <v>7</v>
      </c>
      <c r="M15" s="34">
        <v>8</v>
      </c>
      <c r="N15" s="34">
        <v>9</v>
      </c>
      <c r="O15" s="2"/>
    </row>
    <row r="16" spans="1:15" x14ac:dyDescent="0.3">
      <c r="A16" s="4"/>
      <c r="B16" s="55">
        <v>100</v>
      </c>
      <c r="C16" s="55"/>
      <c r="D16" s="56"/>
      <c r="E16" s="38" t="s">
        <v>43</v>
      </c>
      <c r="F16" s="39">
        <v>1</v>
      </c>
      <c r="G16" s="39">
        <v>0</v>
      </c>
      <c r="H16" s="41">
        <f>H17+H18+H19+H20+H21+H22+H23</f>
        <v>68959314.959999993</v>
      </c>
      <c r="I16" s="41">
        <f t="shared" ref="I16:N16" si="0">I17+I18+I19+I20+I21+I22+I23</f>
        <v>0</v>
      </c>
      <c r="J16" s="41">
        <f t="shared" si="0"/>
        <v>4958526.9499999993</v>
      </c>
      <c r="K16" s="41">
        <f t="shared" si="0"/>
        <v>59593541.920000002</v>
      </c>
      <c r="L16" s="41">
        <f t="shared" si="0"/>
        <v>3882944.38</v>
      </c>
      <c r="M16" s="41">
        <f t="shared" si="0"/>
        <v>44884566.689999998</v>
      </c>
      <c r="N16" s="41">
        <f t="shared" si="0"/>
        <v>3882963.13</v>
      </c>
      <c r="O16" s="5"/>
    </row>
    <row r="17" spans="1:15" ht="56.25" x14ac:dyDescent="0.3">
      <c r="A17" s="4"/>
      <c r="B17" s="6"/>
      <c r="C17" s="55">
        <v>102</v>
      </c>
      <c r="D17" s="56"/>
      <c r="E17" s="38" t="s">
        <v>29</v>
      </c>
      <c r="F17" s="39">
        <v>1</v>
      </c>
      <c r="G17" s="39">
        <v>2</v>
      </c>
      <c r="H17" s="41">
        <v>1777202.66</v>
      </c>
      <c r="I17" s="42"/>
      <c r="J17" s="43">
        <v>0</v>
      </c>
      <c r="K17" s="43">
        <v>1659899.21</v>
      </c>
      <c r="L17" s="43">
        <v>0</v>
      </c>
      <c r="M17" s="43">
        <v>1159150.96</v>
      </c>
      <c r="N17" s="41">
        <v>0</v>
      </c>
      <c r="O17" s="5"/>
    </row>
    <row r="18" spans="1:15" ht="93.75" x14ac:dyDescent="0.3">
      <c r="A18" s="4"/>
      <c r="B18" s="6"/>
      <c r="C18" s="55">
        <v>103</v>
      </c>
      <c r="D18" s="56"/>
      <c r="E18" s="38" t="s">
        <v>28</v>
      </c>
      <c r="F18" s="39">
        <v>1</v>
      </c>
      <c r="G18" s="39">
        <v>3</v>
      </c>
      <c r="H18" s="41">
        <v>635783.13</v>
      </c>
      <c r="I18" s="42"/>
      <c r="J18" s="43">
        <v>0</v>
      </c>
      <c r="K18" s="43">
        <v>411629.62</v>
      </c>
      <c r="L18" s="43">
        <v>0</v>
      </c>
      <c r="M18" s="43">
        <v>287451.71999999997</v>
      </c>
      <c r="N18" s="41">
        <v>0</v>
      </c>
      <c r="O18" s="5"/>
    </row>
    <row r="19" spans="1:15" ht="93.75" x14ac:dyDescent="0.3">
      <c r="A19" s="4"/>
      <c r="B19" s="6"/>
      <c r="C19" s="55">
        <v>104</v>
      </c>
      <c r="D19" s="56"/>
      <c r="E19" s="38" t="s">
        <v>27</v>
      </c>
      <c r="F19" s="39">
        <v>1</v>
      </c>
      <c r="G19" s="39">
        <v>4</v>
      </c>
      <c r="H19" s="41">
        <v>23583619.34</v>
      </c>
      <c r="I19" s="42"/>
      <c r="J19" s="43">
        <v>1000</v>
      </c>
      <c r="K19" s="43">
        <v>21203123.379999999</v>
      </c>
      <c r="L19" s="43">
        <v>1000</v>
      </c>
      <c r="M19" s="43">
        <v>14806996.24</v>
      </c>
      <c r="N19" s="41">
        <v>1000</v>
      </c>
      <c r="O19" s="5"/>
    </row>
    <row r="20" spans="1:15" x14ac:dyDescent="0.3">
      <c r="A20" s="4"/>
      <c r="B20" s="6"/>
      <c r="C20" s="55">
        <v>105</v>
      </c>
      <c r="D20" s="56"/>
      <c r="E20" s="38" t="s">
        <v>26</v>
      </c>
      <c r="F20" s="39">
        <v>1</v>
      </c>
      <c r="G20" s="39">
        <v>5</v>
      </c>
      <c r="H20" s="41">
        <v>382.82</v>
      </c>
      <c r="I20" s="42"/>
      <c r="J20" s="43">
        <v>382.82</v>
      </c>
      <c r="K20" s="43">
        <v>398.25</v>
      </c>
      <c r="L20" s="43">
        <v>398.25</v>
      </c>
      <c r="M20" s="43">
        <v>417</v>
      </c>
      <c r="N20" s="41">
        <v>417</v>
      </c>
      <c r="O20" s="5"/>
    </row>
    <row r="21" spans="1:15" ht="75" x14ac:dyDescent="0.3">
      <c r="A21" s="4"/>
      <c r="B21" s="6"/>
      <c r="C21" s="55">
        <v>106</v>
      </c>
      <c r="D21" s="56"/>
      <c r="E21" s="38" t="s">
        <v>25</v>
      </c>
      <c r="F21" s="39">
        <v>1</v>
      </c>
      <c r="G21" s="39">
        <v>6</v>
      </c>
      <c r="H21" s="41">
        <v>14002541.27</v>
      </c>
      <c r="I21" s="42"/>
      <c r="J21" s="43">
        <v>3325017</v>
      </c>
      <c r="K21" s="43">
        <v>14326940.52</v>
      </c>
      <c r="L21" s="43">
        <v>3549419</v>
      </c>
      <c r="M21" s="43">
        <v>11075643.640000001</v>
      </c>
      <c r="N21" s="41">
        <v>3549419</v>
      </c>
      <c r="O21" s="5"/>
    </row>
    <row r="22" spans="1:15" x14ac:dyDescent="0.3">
      <c r="A22" s="4"/>
      <c r="B22" s="6"/>
      <c r="C22" s="55">
        <v>111</v>
      </c>
      <c r="D22" s="56"/>
      <c r="E22" s="38" t="s">
        <v>24</v>
      </c>
      <c r="F22" s="39">
        <v>1</v>
      </c>
      <c r="G22" s="39">
        <v>11</v>
      </c>
      <c r="H22" s="41">
        <v>347944.72</v>
      </c>
      <c r="I22" s="42"/>
      <c r="J22" s="43">
        <v>0</v>
      </c>
      <c r="K22" s="43">
        <v>0</v>
      </c>
      <c r="L22" s="43">
        <v>0</v>
      </c>
      <c r="M22" s="43">
        <v>0</v>
      </c>
      <c r="N22" s="41">
        <v>0</v>
      </c>
      <c r="O22" s="5"/>
    </row>
    <row r="23" spans="1:15" x14ac:dyDescent="0.3">
      <c r="A23" s="4"/>
      <c r="B23" s="6"/>
      <c r="C23" s="55">
        <v>113</v>
      </c>
      <c r="D23" s="56"/>
      <c r="E23" s="38" t="s">
        <v>23</v>
      </c>
      <c r="F23" s="39">
        <v>1</v>
      </c>
      <c r="G23" s="39">
        <v>13</v>
      </c>
      <c r="H23" s="41">
        <v>28611841.02</v>
      </c>
      <c r="I23" s="42"/>
      <c r="J23" s="43">
        <v>1632127.13</v>
      </c>
      <c r="K23" s="43">
        <v>21991550.940000001</v>
      </c>
      <c r="L23" s="43">
        <v>332127.13</v>
      </c>
      <c r="M23" s="43">
        <v>17554907.129999999</v>
      </c>
      <c r="N23" s="41">
        <v>332127.13</v>
      </c>
      <c r="O23" s="5"/>
    </row>
    <row r="24" spans="1:15" x14ac:dyDescent="0.3">
      <c r="A24" s="4"/>
      <c r="B24" s="55">
        <v>200</v>
      </c>
      <c r="C24" s="55"/>
      <c r="D24" s="56"/>
      <c r="E24" s="38" t="s">
        <v>44</v>
      </c>
      <c r="F24" s="39">
        <v>2</v>
      </c>
      <c r="G24" s="39">
        <v>0</v>
      </c>
      <c r="H24" s="41">
        <f>H25</f>
        <v>235285</v>
      </c>
      <c r="I24" s="41">
        <f t="shared" ref="I24:N24" si="1">I25</f>
        <v>0</v>
      </c>
      <c r="J24" s="41">
        <f t="shared" si="1"/>
        <v>0</v>
      </c>
      <c r="K24" s="41">
        <f t="shared" si="1"/>
        <v>328916.75</v>
      </c>
      <c r="L24" s="41">
        <f t="shared" si="1"/>
        <v>0</v>
      </c>
      <c r="M24" s="41">
        <f t="shared" si="1"/>
        <v>229691.15</v>
      </c>
      <c r="N24" s="41">
        <f t="shared" si="1"/>
        <v>0</v>
      </c>
      <c r="O24" s="5"/>
    </row>
    <row r="25" spans="1:15" x14ac:dyDescent="0.3">
      <c r="A25" s="4"/>
      <c r="B25" s="6"/>
      <c r="C25" s="55">
        <v>204</v>
      </c>
      <c r="D25" s="56"/>
      <c r="E25" s="38" t="s">
        <v>22</v>
      </c>
      <c r="F25" s="39">
        <v>2</v>
      </c>
      <c r="G25" s="39">
        <v>4</v>
      </c>
      <c r="H25" s="41">
        <v>235285</v>
      </c>
      <c r="I25" s="42"/>
      <c r="J25" s="43">
        <v>0</v>
      </c>
      <c r="K25" s="43">
        <v>328916.75</v>
      </c>
      <c r="L25" s="43">
        <v>0</v>
      </c>
      <c r="M25" s="43">
        <v>229691.15</v>
      </c>
      <c r="N25" s="41">
        <v>0</v>
      </c>
      <c r="O25" s="5"/>
    </row>
    <row r="26" spans="1:15" ht="56.25" x14ac:dyDescent="0.3">
      <c r="A26" s="4"/>
      <c r="B26" s="55">
        <v>300</v>
      </c>
      <c r="C26" s="55"/>
      <c r="D26" s="56"/>
      <c r="E26" s="38" t="s">
        <v>45</v>
      </c>
      <c r="F26" s="39">
        <v>3</v>
      </c>
      <c r="G26" s="39">
        <v>0</v>
      </c>
      <c r="H26" s="41">
        <f>H27+H28</f>
        <v>195961.4</v>
      </c>
      <c r="I26" s="41">
        <f t="shared" ref="I26:N26" si="2">I27+I28</f>
        <v>0</v>
      </c>
      <c r="J26" s="41">
        <f t="shared" si="2"/>
        <v>0</v>
      </c>
      <c r="K26" s="41">
        <f t="shared" si="2"/>
        <v>0</v>
      </c>
      <c r="L26" s="41">
        <f t="shared" si="2"/>
        <v>0</v>
      </c>
      <c r="M26" s="41">
        <f t="shared" si="2"/>
        <v>0</v>
      </c>
      <c r="N26" s="41">
        <f t="shared" si="2"/>
        <v>0</v>
      </c>
      <c r="O26" s="5"/>
    </row>
    <row r="27" spans="1:15" ht="75" x14ac:dyDescent="0.3">
      <c r="A27" s="4"/>
      <c r="B27" s="6"/>
      <c r="C27" s="55">
        <v>309</v>
      </c>
      <c r="D27" s="56"/>
      <c r="E27" s="38" t="s">
        <v>21</v>
      </c>
      <c r="F27" s="39">
        <v>3</v>
      </c>
      <c r="G27" s="39">
        <v>9</v>
      </c>
      <c r="H27" s="41">
        <v>164000</v>
      </c>
      <c r="I27" s="42"/>
      <c r="J27" s="43">
        <v>0</v>
      </c>
      <c r="K27" s="43">
        <v>0</v>
      </c>
      <c r="L27" s="43">
        <v>0</v>
      </c>
      <c r="M27" s="43">
        <v>0</v>
      </c>
      <c r="N27" s="41">
        <v>0</v>
      </c>
      <c r="O27" s="5"/>
    </row>
    <row r="28" spans="1:15" ht="56.25" x14ac:dyDescent="0.3">
      <c r="A28" s="4"/>
      <c r="B28" s="6"/>
      <c r="C28" s="55">
        <v>314</v>
      </c>
      <c r="D28" s="56"/>
      <c r="E28" s="38" t="s">
        <v>20</v>
      </c>
      <c r="F28" s="39">
        <v>3</v>
      </c>
      <c r="G28" s="39">
        <v>14</v>
      </c>
      <c r="H28" s="41">
        <v>31961.4</v>
      </c>
      <c r="I28" s="42"/>
      <c r="J28" s="43">
        <v>0</v>
      </c>
      <c r="K28" s="43">
        <v>0</v>
      </c>
      <c r="L28" s="43">
        <v>0</v>
      </c>
      <c r="M28" s="43">
        <v>0</v>
      </c>
      <c r="N28" s="41">
        <v>0</v>
      </c>
      <c r="O28" s="5"/>
    </row>
    <row r="29" spans="1:15" x14ac:dyDescent="0.3">
      <c r="A29" s="4"/>
      <c r="B29" s="55">
        <v>400</v>
      </c>
      <c r="C29" s="55"/>
      <c r="D29" s="56"/>
      <c r="E29" s="38" t="s">
        <v>46</v>
      </c>
      <c r="F29" s="39">
        <v>4</v>
      </c>
      <c r="G29" s="39">
        <v>0</v>
      </c>
      <c r="H29" s="41">
        <f>H30+H31+H32+H33+H34</f>
        <v>23884267.239999998</v>
      </c>
      <c r="I29" s="41">
        <f t="shared" ref="I29:N29" si="3">I30+I31+I32+I33+I34</f>
        <v>0</v>
      </c>
      <c r="J29" s="41">
        <f t="shared" si="3"/>
        <v>10208812.780000001</v>
      </c>
      <c r="K29" s="41">
        <f t="shared" si="3"/>
        <v>11381345.409999998</v>
      </c>
      <c r="L29" s="41">
        <f t="shared" si="3"/>
        <v>677965</v>
      </c>
      <c r="M29" s="41">
        <f t="shared" si="3"/>
        <v>7112175.0199999996</v>
      </c>
      <c r="N29" s="41">
        <f t="shared" si="3"/>
        <v>636164</v>
      </c>
      <c r="O29" s="5"/>
    </row>
    <row r="30" spans="1:15" x14ac:dyDescent="0.3">
      <c r="A30" s="4"/>
      <c r="B30" s="6"/>
      <c r="C30" s="55">
        <v>401</v>
      </c>
      <c r="D30" s="56"/>
      <c r="E30" s="38" t="s">
        <v>19</v>
      </c>
      <c r="F30" s="39">
        <v>4</v>
      </c>
      <c r="G30" s="39">
        <v>1</v>
      </c>
      <c r="H30" s="41">
        <v>2952999.82</v>
      </c>
      <c r="I30" s="42"/>
      <c r="J30" s="43">
        <v>1553000</v>
      </c>
      <c r="K30" s="43">
        <v>0</v>
      </c>
      <c r="L30" s="43">
        <v>0</v>
      </c>
      <c r="M30" s="43">
        <v>0</v>
      </c>
      <c r="N30" s="41">
        <v>0</v>
      </c>
      <c r="O30" s="5"/>
    </row>
    <row r="31" spans="1:15" x14ac:dyDescent="0.3">
      <c r="A31" s="4"/>
      <c r="B31" s="6"/>
      <c r="C31" s="55">
        <v>405</v>
      </c>
      <c r="D31" s="56"/>
      <c r="E31" s="38" t="s">
        <v>18</v>
      </c>
      <c r="F31" s="39">
        <v>4</v>
      </c>
      <c r="G31" s="39">
        <v>5</v>
      </c>
      <c r="H31" s="41">
        <v>4412608.1399999997</v>
      </c>
      <c r="I31" s="42"/>
      <c r="J31" s="43">
        <v>826592.78</v>
      </c>
      <c r="K31" s="43">
        <v>4178329.63</v>
      </c>
      <c r="L31" s="43">
        <v>677965</v>
      </c>
      <c r="M31" s="43">
        <v>3080559.94</v>
      </c>
      <c r="N31" s="41">
        <v>636164</v>
      </c>
      <c r="O31" s="5"/>
    </row>
    <row r="32" spans="1:15" x14ac:dyDescent="0.3">
      <c r="A32" s="4"/>
      <c r="B32" s="6"/>
      <c r="C32" s="55">
        <v>408</v>
      </c>
      <c r="D32" s="56"/>
      <c r="E32" s="38" t="s">
        <v>17</v>
      </c>
      <c r="F32" s="39">
        <v>4</v>
      </c>
      <c r="G32" s="39">
        <v>8</v>
      </c>
      <c r="H32" s="41">
        <v>8701394.2100000009</v>
      </c>
      <c r="I32" s="42"/>
      <c r="J32" s="43">
        <v>5989220</v>
      </c>
      <c r="K32" s="43">
        <v>3000000</v>
      </c>
      <c r="L32" s="43">
        <v>0</v>
      </c>
      <c r="M32" s="43">
        <v>0</v>
      </c>
      <c r="N32" s="41">
        <v>0</v>
      </c>
      <c r="O32" s="5"/>
    </row>
    <row r="33" spans="1:15" x14ac:dyDescent="0.3">
      <c r="A33" s="4"/>
      <c r="B33" s="6"/>
      <c r="C33" s="55">
        <v>409</v>
      </c>
      <c r="D33" s="56"/>
      <c r="E33" s="38" t="s">
        <v>16</v>
      </c>
      <c r="F33" s="39">
        <v>4</v>
      </c>
      <c r="G33" s="39">
        <v>9</v>
      </c>
      <c r="H33" s="41">
        <v>5637123.6900000004</v>
      </c>
      <c r="I33" s="42"/>
      <c r="J33" s="43">
        <v>0</v>
      </c>
      <c r="K33" s="43">
        <v>3634850.25</v>
      </c>
      <c r="L33" s="43">
        <v>0</v>
      </c>
      <c r="M33" s="43">
        <v>3634850.25</v>
      </c>
      <c r="N33" s="41">
        <v>0</v>
      </c>
      <c r="O33" s="5"/>
    </row>
    <row r="34" spans="1:15" ht="37.5" x14ac:dyDescent="0.3">
      <c r="A34" s="4"/>
      <c r="B34" s="6"/>
      <c r="C34" s="55">
        <v>412</v>
      </c>
      <c r="D34" s="56"/>
      <c r="E34" s="38" t="s">
        <v>15</v>
      </c>
      <c r="F34" s="39">
        <v>4</v>
      </c>
      <c r="G34" s="39">
        <v>12</v>
      </c>
      <c r="H34" s="41">
        <v>2180141.38</v>
      </c>
      <c r="I34" s="42"/>
      <c r="J34" s="43">
        <v>1840000</v>
      </c>
      <c r="K34" s="43">
        <v>568165.53</v>
      </c>
      <c r="L34" s="43">
        <v>0</v>
      </c>
      <c r="M34" s="43">
        <v>396764.83</v>
      </c>
      <c r="N34" s="41">
        <v>0</v>
      </c>
      <c r="O34" s="5"/>
    </row>
    <row r="35" spans="1:15" ht="37.5" x14ac:dyDescent="0.3">
      <c r="A35" s="4"/>
      <c r="B35" s="55">
        <v>500</v>
      </c>
      <c r="C35" s="55"/>
      <c r="D35" s="56"/>
      <c r="E35" s="38" t="s">
        <v>47</v>
      </c>
      <c r="F35" s="39">
        <v>5</v>
      </c>
      <c r="G35" s="39">
        <v>0</v>
      </c>
      <c r="H35" s="41">
        <f>H36+H37+H38</f>
        <v>12941269.93</v>
      </c>
      <c r="I35" s="41">
        <f t="shared" ref="I35:N35" si="4">I36+I37+I38</f>
        <v>0</v>
      </c>
      <c r="J35" s="41">
        <f t="shared" si="4"/>
        <v>10700371.1</v>
      </c>
      <c r="K35" s="41">
        <f t="shared" si="4"/>
        <v>310620.38</v>
      </c>
      <c r="L35" s="41">
        <f t="shared" si="4"/>
        <v>0</v>
      </c>
      <c r="M35" s="41">
        <f t="shared" si="4"/>
        <v>216914.32</v>
      </c>
      <c r="N35" s="41">
        <f t="shared" si="4"/>
        <v>0</v>
      </c>
      <c r="O35" s="5"/>
    </row>
    <row r="36" spans="1:15" x14ac:dyDescent="0.3">
      <c r="A36" s="4"/>
      <c r="B36" s="6"/>
      <c r="C36" s="55">
        <v>501</v>
      </c>
      <c r="D36" s="56"/>
      <c r="E36" s="38" t="s">
        <v>14</v>
      </c>
      <c r="F36" s="39">
        <v>5</v>
      </c>
      <c r="G36" s="39">
        <v>1</v>
      </c>
      <c r="H36" s="41">
        <v>3228283.89</v>
      </c>
      <c r="I36" s="42"/>
      <c r="J36" s="43">
        <v>2742391.23</v>
      </c>
      <c r="K36" s="43">
        <v>310620.38</v>
      </c>
      <c r="L36" s="43">
        <v>0</v>
      </c>
      <c r="M36" s="43">
        <v>216914.32</v>
      </c>
      <c r="N36" s="41">
        <v>0</v>
      </c>
      <c r="O36" s="5"/>
    </row>
    <row r="37" spans="1:15" x14ac:dyDescent="0.3">
      <c r="A37" s="4"/>
      <c r="B37" s="6"/>
      <c r="C37" s="55">
        <v>502</v>
      </c>
      <c r="D37" s="56"/>
      <c r="E37" s="38" t="s">
        <v>13</v>
      </c>
      <c r="F37" s="39">
        <v>5</v>
      </c>
      <c r="G37" s="39">
        <v>2</v>
      </c>
      <c r="H37" s="41">
        <v>1717292.58</v>
      </c>
      <c r="I37" s="42"/>
      <c r="J37" s="43">
        <v>373946.08</v>
      </c>
      <c r="K37" s="43">
        <v>0</v>
      </c>
      <c r="L37" s="43">
        <v>0</v>
      </c>
      <c r="M37" s="43">
        <v>0</v>
      </c>
      <c r="N37" s="41">
        <v>0</v>
      </c>
      <c r="O37" s="5"/>
    </row>
    <row r="38" spans="1:15" x14ac:dyDescent="0.3">
      <c r="A38" s="4"/>
      <c r="B38" s="55">
        <v>700</v>
      </c>
      <c r="C38" s="55"/>
      <c r="D38" s="56"/>
      <c r="E38" s="38" t="s">
        <v>62</v>
      </c>
      <c r="F38" s="39">
        <v>5</v>
      </c>
      <c r="G38" s="39">
        <v>3</v>
      </c>
      <c r="H38" s="41">
        <v>7995693.46</v>
      </c>
      <c r="I38" s="42"/>
      <c r="J38" s="43">
        <v>7584033.79</v>
      </c>
      <c r="K38" s="43">
        <v>0</v>
      </c>
      <c r="L38" s="43">
        <v>0</v>
      </c>
      <c r="M38" s="43">
        <v>0</v>
      </c>
      <c r="N38" s="41">
        <v>0</v>
      </c>
      <c r="O38" s="5"/>
    </row>
    <row r="39" spans="1:15" x14ac:dyDescent="0.3">
      <c r="A39" s="4"/>
      <c r="B39" s="6"/>
      <c r="C39" s="55">
        <v>701</v>
      </c>
      <c r="D39" s="56"/>
      <c r="E39" s="38" t="s">
        <v>48</v>
      </c>
      <c r="F39" s="39">
        <v>7</v>
      </c>
      <c r="G39" s="39">
        <v>0</v>
      </c>
      <c r="H39" s="41">
        <f>H40+H41+H42+H43+H44+H45</f>
        <v>711273824.20000005</v>
      </c>
      <c r="I39" s="41">
        <f t="shared" ref="I39:N39" si="5">I40+I41+I42+I43+I44+I45</f>
        <v>0</v>
      </c>
      <c r="J39" s="41">
        <f t="shared" si="5"/>
        <v>471695566.72000003</v>
      </c>
      <c r="K39" s="41">
        <f t="shared" si="5"/>
        <v>607757836.97000003</v>
      </c>
      <c r="L39" s="41">
        <f t="shared" si="5"/>
        <v>365757892</v>
      </c>
      <c r="M39" s="41">
        <f t="shared" si="5"/>
        <v>532872776.32999998</v>
      </c>
      <c r="N39" s="41">
        <f t="shared" si="5"/>
        <v>365757892</v>
      </c>
      <c r="O39" s="5"/>
    </row>
    <row r="40" spans="1:15" x14ac:dyDescent="0.3">
      <c r="A40" s="4"/>
      <c r="B40" s="6"/>
      <c r="C40" s="55">
        <v>702</v>
      </c>
      <c r="D40" s="56"/>
      <c r="E40" s="38" t="s">
        <v>12</v>
      </c>
      <c r="F40" s="39">
        <v>7</v>
      </c>
      <c r="G40" s="39">
        <v>1</v>
      </c>
      <c r="H40" s="41">
        <v>154037133.12</v>
      </c>
      <c r="I40" s="42"/>
      <c r="J40" s="43">
        <v>73387228</v>
      </c>
      <c r="K40" s="43">
        <v>159389093.25</v>
      </c>
      <c r="L40" s="43">
        <v>80724351</v>
      </c>
      <c r="M40" s="43">
        <v>145934551</v>
      </c>
      <c r="N40" s="41">
        <v>80724351</v>
      </c>
      <c r="O40" s="5"/>
    </row>
    <row r="41" spans="1:15" x14ac:dyDescent="0.3">
      <c r="A41" s="4"/>
      <c r="B41" s="6"/>
      <c r="C41" s="55">
        <v>703</v>
      </c>
      <c r="D41" s="56"/>
      <c r="E41" s="38" t="s">
        <v>11</v>
      </c>
      <c r="F41" s="39">
        <v>7</v>
      </c>
      <c r="G41" s="39">
        <v>2</v>
      </c>
      <c r="H41" s="41">
        <v>373460504.12</v>
      </c>
      <c r="I41" s="42"/>
      <c r="J41" s="43">
        <v>315020735.72000003</v>
      </c>
      <c r="K41" s="43">
        <v>350810778.32999998</v>
      </c>
      <c r="L41" s="43">
        <v>285033541</v>
      </c>
      <c r="M41" s="43">
        <v>321297291</v>
      </c>
      <c r="N41" s="41">
        <v>285033541</v>
      </c>
      <c r="O41" s="5"/>
    </row>
    <row r="42" spans="1:15" x14ac:dyDescent="0.3">
      <c r="A42" s="4"/>
      <c r="B42" s="6"/>
      <c r="C42" s="55">
        <v>707</v>
      </c>
      <c r="D42" s="56"/>
      <c r="E42" s="38" t="s">
        <v>10</v>
      </c>
      <c r="F42" s="39">
        <v>7</v>
      </c>
      <c r="G42" s="39">
        <v>3</v>
      </c>
      <c r="H42" s="41">
        <v>83356541.680000007</v>
      </c>
      <c r="I42" s="42"/>
      <c r="J42" s="43">
        <v>39763519</v>
      </c>
      <c r="K42" s="43">
        <v>45967690.149999999</v>
      </c>
      <c r="L42" s="43">
        <v>0</v>
      </c>
      <c r="M42" s="43">
        <v>32289752.890000001</v>
      </c>
      <c r="N42" s="41">
        <v>0</v>
      </c>
      <c r="O42" s="5"/>
    </row>
    <row r="43" spans="1:15" ht="37.5" x14ac:dyDescent="0.3">
      <c r="A43" s="4"/>
      <c r="B43" s="6"/>
      <c r="C43" s="55">
        <v>709</v>
      </c>
      <c r="D43" s="56"/>
      <c r="E43" s="38" t="s">
        <v>49</v>
      </c>
      <c r="F43" s="39">
        <v>7</v>
      </c>
      <c r="G43" s="39">
        <v>5</v>
      </c>
      <c r="H43" s="41">
        <v>115080.66</v>
      </c>
      <c r="I43" s="42"/>
      <c r="J43" s="43">
        <v>30303</v>
      </c>
      <c r="K43" s="43">
        <v>52852.6</v>
      </c>
      <c r="L43" s="43">
        <v>0</v>
      </c>
      <c r="M43" s="43">
        <v>18454.18</v>
      </c>
      <c r="N43" s="41">
        <v>0</v>
      </c>
      <c r="O43" s="5"/>
    </row>
    <row r="44" spans="1:15" x14ac:dyDescent="0.3">
      <c r="A44" s="4"/>
      <c r="B44" s="55">
        <v>800</v>
      </c>
      <c r="C44" s="55"/>
      <c r="D44" s="56"/>
      <c r="E44" s="38" t="s">
        <v>9</v>
      </c>
      <c r="F44" s="39">
        <v>7</v>
      </c>
      <c r="G44" s="39">
        <v>7</v>
      </c>
      <c r="H44" s="41">
        <v>23121269.399999999</v>
      </c>
      <c r="I44" s="42"/>
      <c r="J44" s="43">
        <v>5837188</v>
      </c>
      <c r="K44" s="43">
        <v>15129237.060000001</v>
      </c>
      <c r="L44" s="43">
        <v>0</v>
      </c>
      <c r="M44" s="43">
        <v>12078285.84</v>
      </c>
      <c r="N44" s="41">
        <v>0</v>
      </c>
      <c r="O44" s="5"/>
    </row>
    <row r="45" spans="1:15" x14ac:dyDescent="0.3">
      <c r="A45" s="4"/>
      <c r="B45" s="6"/>
      <c r="C45" s="55">
        <v>801</v>
      </c>
      <c r="D45" s="56"/>
      <c r="E45" s="38" t="s">
        <v>8</v>
      </c>
      <c r="F45" s="39">
        <v>7</v>
      </c>
      <c r="G45" s="39">
        <v>9</v>
      </c>
      <c r="H45" s="41">
        <v>77183295.219999999</v>
      </c>
      <c r="I45" s="42"/>
      <c r="J45" s="43">
        <v>37656593</v>
      </c>
      <c r="K45" s="43">
        <v>36408185.579999998</v>
      </c>
      <c r="L45" s="43">
        <v>0</v>
      </c>
      <c r="M45" s="43">
        <v>21254441.420000002</v>
      </c>
      <c r="N45" s="41">
        <v>0</v>
      </c>
      <c r="O45" s="5"/>
    </row>
    <row r="46" spans="1:15" x14ac:dyDescent="0.3">
      <c r="A46" s="4"/>
      <c r="B46" s="6"/>
      <c r="C46" s="55">
        <v>804</v>
      </c>
      <c r="D46" s="56"/>
      <c r="E46" s="38" t="s">
        <v>50</v>
      </c>
      <c r="F46" s="39">
        <v>8</v>
      </c>
      <c r="G46" s="39">
        <v>0</v>
      </c>
      <c r="H46" s="41">
        <f>H47+H48</f>
        <v>114312224.64</v>
      </c>
      <c r="I46" s="41">
        <f t="shared" ref="I46:N46" si="6">I47+I48</f>
        <v>0</v>
      </c>
      <c r="J46" s="41">
        <f t="shared" si="6"/>
        <v>26537530.600000001</v>
      </c>
      <c r="K46" s="41">
        <f t="shared" si="6"/>
        <v>98760558.150000006</v>
      </c>
      <c r="L46" s="41">
        <f t="shared" si="6"/>
        <v>0</v>
      </c>
      <c r="M46" s="41">
        <f t="shared" si="6"/>
        <v>69120104.159999996</v>
      </c>
      <c r="N46" s="41">
        <f t="shared" si="6"/>
        <v>0</v>
      </c>
      <c r="O46" s="5"/>
    </row>
    <row r="47" spans="1:15" x14ac:dyDescent="0.3">
      <c r="A47" s="4"/>
      <c r="B47" s="55">
        <v>1000</v>
      </c>
      <c r="C47" s="55"/>
      <c r="D47" s="56"/>
      <c r="E47" s="38" t="s">
        <v>7</v>
      </c>
      <c r="F47" s="39">
        <v>8</v>
      </c>
      <c r="G47" s="39">
        <v>1</v>
      </c>
      <c r="H47" s="41">
        <v>84823396.900000006</v>
      </c>
      <c r="I47" s="42"/>
      <c r="J47" s="43">
        <v>17402890.600000001</v>
      </c>
      <c r="K47" s="43">
        <v>74448618.430000007</v>
      </c>
      <c r="L47" s="43">
        <v>0</v>
      </c>
      <c r="M47" s="43">
        <v>52142441.990000002</v>
      </c>
      <c r="N47" s="41">
        <v>0</v>
      </c>
      <c r="O47" s="5"/>
    </row>
    <row r="48" spans="1:15" ht="37.5" x14ac:dyDescent="0.3">
      <c r="A48" s="4"/>
      <c r="B48" s="6"/>
      <c r="C48" s="55">
        <v>1001</v>
      </c>
      <c r="D48" s="56"/>
      <c r="E48" s="38" t="s">
        <v>6</v>
      </c>
      <c r="F48" s="39">
        <v>8</v>
      </c>
      <c r="G48" s="39">
        <v>4</v>
      </c>
      <c r="H48" s="41">
        <v>29488827.739999998</v>
      </c>
      <c r="I48" s="42"/>
      <c r="J48" s="43">
        <v>9134640</v>
      </c>
      <c r="K48" s="43">
        <v>24311939.719999999</v>
      </c>
      <c r="L48" s="43">
        <v>0</v>
      </c>
      <c r="M48" s="43">
        <v>16977662.170000002</v>
      </c>
      <c r="N48" s="41">
        <v>0</v>
      </c>
      <c r="O48" s="5"/>
    </row>
    <row r="49" spans="1:15" x14ac:dyDescent="0.3">
      <c r="A49" s="4"/>
      <c r="B49" s="6"/>
      <c r="C49" s="55">
        <v>1003</v>
      </c>
      <c r="D49" s="56"/>
      <c r="E49" s="38" t="s">
        <v>51</v>
      </c>
      <c r="F49" s="39">
        <v>10</v>
      </c>
      <c r="G49" s="39">
        <v>0</v>
      </c>
      <c r="H49" s="41">
        <f>H50+H51+H52+H53</f>
        <v>32899277.280000001</v>
      </c>
      <c r="I49" s="41">
        <f t="shared" ref="I49:N49" si="7">I50+I51+I52+I53</f>
        <v>0</v>
      </c>
      <c r="J49" s="41">
        <f t="shared" si="7"/>
        <v>25959770.800000001</v>
      </c>
      <c r="K49" s="41">
        <f t="shared" si="7"/>
        <v>32685157.079999998</v>
      </c>
      <c r="L49" s="41">
        <f t="shared" si="7"/>
        <v>27916734</v>
      </c>
      <c r="M49" s="41">
        <f t="shared" si="7"/>
        <v>30150108.899999999</v>
      </c>
      <c r="N49" s="41">
        <f t="shared" si="7"/>
        <v>27916734</v>
      </c>
      <c r="O49" s="5"/>
    </row>
    <row r="50" spans="1:15" x14ac:dyDescent="0.3">
      <c r="A50" s="4"/>
      <c r="B50" s="6"/>
      <c r="C50" s="55">
        <v>1004</v>
      </c>
      <c r="D50" s="56"/>
      <c r="E50" s="38" t="s">
        <v>5</v>
      </c>
      <c r="F50" s="39">
        <v>10</v>
      </c>
      <c r="G50" s="39">
        <v>1</v>
      </c>
      <c r="H50" s="41">
        <v>5482506.4800000004</v>
      </c>
      <c r="I50" s="42"/>
      <c r="J50" s="43">
        <v>0</v>
      </c>
      <c r="K50" s="43">
        <v>4015273.42</v>
      </c>
      <c r="L50" s="43">
        <v>0</v>
      </c>
      <c r="M50" s="43">
        <v>1707430.83</v>
      </c>
      <c r="N50" s="41">
        <v>0</v>
      </c>
      <c r="O50" s="5"/>
    </row>
    <row r="51" spans="1:15" x14ac:dyDescent="0.3">
      <c r="A51" s="4"/>
      <c r="B51" s="6"/>
      <c r="C51" s="55">
        <v>1006</v>
      </c>
      <c r="D51" s="56"/>
      <c r="E51" s="38" t="s">
        <v>4</v>
      </c>
      <c r="F51" s="39">
        <v>10</v>
      </c>
      <c r="G51" s="39">
        <v>3</v>
      </c>
      <c r="H51" s="41">
        <v>5620036.7999999998</v>
      </c>
      <c r="I51" s="42"/>
      <c r="J51" s="43">
        <v>4313036.7999999998</v>
      </c>
      <c r="K51" s="43">
        <v>753149.66</v>
      </c>
      <c r="L51" s="43">
        <v>0</v>
      </c>
      <c r="M51" s="43">
        <v>525944.06999999995</v>
      </c>
      <c r="N51" s="41">
        <v>0</v>
      </c>
      <c r="O51" s="5"/>
    </row>
    <row r="52" spans="1:15" x14ac:dyDescent="0.3">
      <c r="A52" s="4"/>
      <c r="B52" s="55">
        <v>1100</v>
      </c>
      <c r="C52" s="55"/>
      <c r="D52" s="56"/>
      <c r="E52" s="38" t="s">
        <v>3</v>
      </c>
      <c r="F52" s="39">
        <v>10</v>
      </c>
      <c r="G52" s="39">
        <v>4</v>
      </c>
      <c r="H52" s="41">
        <v>18854756</v>
      </c>
      <c r="I52" s="42"/>
      <c r="J52" s="43">
        <v>18854756</v>
      </c>
      <c r="K52" s="43">
        <v>25124756</v>
      </c>
      <c r="L52" s="43">
        <v>25124756</v>
      </c>
      <c r="M52" s="43">
        <v>25124756</v>
      </c>
      <c r="N52" s="41">
        <v>25124756</v>
      </c>
      <c r="O52" s="5"/>
    </row>
    <row r="53" spans="1:15" ht="37.5" x14ac:dyDescent="0.3">
      <c r="A53" s="4"/>
      <c r="B53" s="6"/>
      <c r="C53" s="55">
        <v>1102</v>
      </c>
      <c r="D53" s="56"/>
      <c r="E53" s="38" t="s">
        <v>2</v>
      </c>
      <c r="F53" s="39">
        <v>10</v>
      </c>
      <c r="G53" s="39">
        <v>6</v>
      </c>
      <c r="H53" s="41">
        <v>2941978</v>
      </c>
      <c r="I53" s="42"/>
      <c r="J53" s="43">
        <v>2791978</v>
      </c>
      <c r="K53" s="43">
        <v>2791978</v>
      </c>
      <c r="L53" s="43">
        <v>2791978</v>
      </c>
      <c r="M53" s="43">
        <v>2791978</v>
      </c>
      <c r="N53" s="41">
        <v>2791978</v>
      </c>
      <c r="O53" s="5"/>
    </row>
    <row r="54" spans="1:15" x14ac:dyDescent="0.3">
      <c r="A54" s="4"/>
      <c r="B54" s="26"/>
      <c r="C54" s="25"/>
      <c r="D54" s="26"/>
      <c r="E54" s="38" t="s">
        <v>52</v>
      </c>
      <c r="F54" s="39">
        <v>11</v>
      </c>
      <c r="G54" s="39">
        <v>0</v>
      </c>
      <c r="H54" s="41">
        <f>H55</f>
        <v>4783546.92</v>
      </c>
      <c r="I54" s="41">
        <f t="shared" ref="I54:N54" si="8">I55</f>
        <v>0</v>
      </c>
      <c r="J54" s="41">
        <f t="shared" si="8"/>
        <v>2346708</v>
      </c>
      <c r="K54" s="41">
        <f t="shared" si="8"/>
        <v>1629622.08</v>
      </c>
      <c r="L54" s="41">
        <f t="shared" si="8"/>
        <v>0</v>
      </c>
      <c r="M54" s="41">
        <f t="shared" si="8"/>
        <v>1138007.6399999999</v>
      </c>
      <c r="N54" s="41">
        <f t="shared" si="8"/>
        <v>0</v>
      </c>
      <c r="O54" s="5"/>
    </row>
    <row r="55" spans="1:15" x14ac:dyDescent="0.3">
      <c r="A55" s="4"/>
      <c r="B55" s="26"/>
      <c r="C55" s="25"/>
      <c r="D55" s="26"/>
      <c r="E55" s="38" t="s">
        <v>1</v>
      </c>
      <c r="F55" s="39">
        <v>11</v>
      </c>
      <c r="G55" s="39">
        <v>2</v>
      </c>
      <c r="H55" s="41">
        <v>4783546.92</v>
      </c>
      <c r="I55" s="42"/>
      <c r="J55" s="43">
        <v>2346708</v>
      </c>
      <c r="K55" s="43">
        <v>1629622.08</v>
      </c>
      <c r="L55" s="43">
        <v>0</v>
      </c>
      <c r="M55" s="43">
        <v>1138007.6399999999</v>
      </c>
      <c r="N55" s="41">
        <v>0</v>
      </c>
      <c r="O55" s="5"/>
    </row>
    <row r="56" spans="1:15" ht="56.25" x14ac:dyDescent="0.3">
      <c r="A56" s="4"/>
      <c r="B56" s="55">
        <v>1400</v>
      </c>
      <c r="C56" s="55"/>
      <c r="D56" s="56"/>
      <c r="E56" s="38" t="s">
        <v>53</v>
      </c>
      <c r="F56" s="39">
        <v>13</v>
      </c>
      <c r="G56" s="39">
        <v>0</v>
      </c>
      <c r="H56" s="41">
        <f>H57</f>
        <v>4400</v>
      </c>
      <c r="I56" s="41">
        <f t="shared" ref="I56:N56" si="9">I57</f>
        <v>0</v>
      </c>
      <c r="J56" s="41">
        <f t="shared" si="9"/>
        <v>0</v>
      </c>
      <c r="K56" s="41">
        <f t="shared" si="9"/>
        <v>1497.49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5"/>
    </row>
    <row r="57" spans="1:15" ht="37.5" x14ac:dyDescent="0.3">
      <c r="A57" s="4"/>
      <c r="B57" s="6"/>
      <c r="C57" s="55">
        <v>1401</v>
      </c>
      <c r="D57" s="56"/>
      <c r="E57" s="38" t="s">
        <v>54</v>
      </c>
      <c r="F57" s="39">
        <v>13</v>
      </c>
      <c r="G57" s="39">
        <v>1</v>
      </c>
      <c r="H57" s="41">
        <v>4400</v>
      </c>
      <c r="I57" s="42"/>
      <c r="J57" s="43">
        <v>0</v>
      </c>
      <c r="K57" s="43">
        <v>1497.49</v>
      </c>
      <c r="L57" s="43">
        <v>0</v>
      </c>
      <c r="M57" s="43">
        <v>0</v>
      </c>
      <c r="N57" s="41">
        <v>0</v>
      </c>
      <c r="O57" s="5"/>
    </row>
    <row r="58" spans="1:15" ht="75" x14ac:dyDescent="0.3">
      <c r="A58" s="4"/>
      <c r="B58" s="3"/>
      <c r="C58" s="3"/>
      <c r="D58" s="3"/>
      <c r="E58" s="38" t="s">
        <v>55</v>
      </c>
      <c r="F58" s="39">
        <v>14</v>
      </c>
      <c r="G58" s="39">
        <v>0</v>
      </c>
      <c r="H58" s="41">
        <f>H59+H60+H61</f>
        <v>78749521.25999999</v>
      </c>
      <c r="I58" s="41">
        <f t="shared" ref="I58:N58" si="10">I59+I60</f>
        <v>0</v>
      </c>
      <c r="J58" s="41">
        <f t="shared" si="10"/>
        <v>61665891</v>
      </c>
      <c r="K58" s="41">
        <f t="shared" si="10"/>
        <v>49332713</v>
      </c>
      <c r="L58" s="41">
        <f t="shared" si="10"/>
        <v>49332713</v>
      </c>
      <c r="M58" s="41">
        <f t="shared" si="10"/>
        <v>49332713</v>
      </c>
      <c r="N58" s="41">
        <f t="shared" si="10"/>
        <v>49332713</v>
      </c>
      <c r="O58" s="2"/>
    </row>
    <row r="59" spans="1:15" ht="56.25" x14ac:dyDescent="0.3">
      <c r="E59" s="38" t="s">
        <v>56</v>
      </c>
      <c r="F59" s="39">
        <v>14</v>
      </c>
      <c r="G59" s="39">
        <v>1</v>
      </c>
      <c r="H59" s="41">
        <v>61665891</v>
      </c>
      <c r="I59" s="42"/>
      <c r="J59" s="43">
        <v>61665891</v>
      </c>
      <c r="K59" s="43">
        <v>49332713</v>
      </c>
      <c r="L59" s="43">
        <v>49332713</v>
      </c>
      <c r="M59" s="43">
        <v>49332713</v>
      </c>
      <c r="N59" s="41">
        <v>49332713</v>
      </c>
    </row>
    <row r="60" spans="1:15" x14ac:dyDescent="0.3">
      <c r="E60" s="38" t="s">
        <v>57</v>
      </c>
      <c r="F60" s="39">
        <v>14</v>
      </c>
      <c r="G60" s="39">
        <v>2</v>
      </c>
      <c r="H60" s="41">
        <v>13830057.24</v>
      </c>
      <c r="I60" s="42"/>
      <c r="J60" s="43">
        <v>0</v>
      </c>
      <c r="K60" s="43">
        <v>0</v>
      </c>
      <c r="L60" s="43">
        <v>0</v>
      </c>
      <c r="M60" s="43">
        <v>0</v>
      </c>
      <c r="N60" s="41">
        <v>0</v>
      </c>
    </row>
    <row r="61" spans="1:15" ht="37.5" x14ac:dyDescent="0.3">
      <c r="E61" s="38" t="s">
        <v>64</v>
      </c>
      <c r="F61" s="39">
        <v>14</v>
      </c>
      <c r="G61" s="39">
        <v>3</v>
      </c>
      <c r="H61" s="41">
        <v>3253573.02</v>
      </c>
      <c r="I61" s="42"/>
      <c r="J61" s="43">
        <v>1541683</v>
      </c>
      <c r="K61" s="43">
        <v>0</v>
      </c>
      <c r="L61" s="43">
        <v>0</v>
      </c>
      <c r="M61" s="43">
        <v>0</v>
      </c>
      <c r="N61" s="41">
        <v>0</v>
      </c>
    </row>
    <row r="62" spans="1:15" x14ac:dyDescent="0.3">
      <c r="E62" s="40" t="s">
        <v>0</v>
      </c>
      <c r="F62" s="37"/>
      <c r="G62" s="34"/>
      <c r="H62" s="41">
        <f>H16+H24+H26+H29+H35+H39+H46+H49+H54+H56+H58</f>
        <v>1048238892.8299999</v>
      </c>
      <c r="I62" s="41">
        <f t="shared" ref="I62:N62" si="11">I16+I24+I26+I29+I35+I39+I46+I49+I54+I56+I58</f>
        <v>0</v>
      </c>
      <c r="J62" s="41">
        <f>J16+J24+J26+J29+J35+J39+J46+J49+J54+J56+J58+J61</f>
        <v>615614860.95000005</v>
      </c>
      <c r="K62" s="41">
        <f t="shared" si="11"/>
        <v>861781809.23000014</v>
      </c>
      <c r="L62" s="41">
        <f t="shared" si="11"/>
        <v>447568248.38</v>
      </c>
      <c r="M62" s="41">
        <f t="shared" si="11"/>
        <v>735057057.20999992</v>
      </c>
      <c r="N62" s="41">
        <f t="shared" si="11"/>
        <v>447526466.13</v>
      </c>
    </row>
    <row r="63" spans="1:15" x14ac:dyDescent="0.3">
      <c r="E63" s="36"/>
      <c r="F63" s="36"/>
      <c r="G63" s="36"/>
      <c r="H63" s="36"/>
      <c r="I63" s="36"/>
      <c r="J63" s="36"/>
      <c r="K63" s="36"/>
      <c r="L63" s="36"/>
      <c r="M63" s="36"/>
      <c r="N63" s="36"/>
    </row>
  </sheetData>
  <autoFilter ref="A16:O62">
    <filterColumn colId="1" showButton="0"/>
    <filterColumn colId="2" showButton="0"/>
  </autoFilter>
  <mergeCells count="57">
    <mergeCell ref="L2:N2"/>
    <mergeCell ref="K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</mergeCells>
  <printOptions horizontalCentered="1"/>
  <pageMargins left="0.19685039370078741" right="0.19685039370078741" top="0.59055118110236227" bottom="0.39370078740157483" header="0.31496062992125984" footer="0"/>
  <pageSetup paperSize="9" scale="70" fitToHeight="5" orientation="landscape" r:id="rId1"/>
  <headerFooter differentFirst="1" scaleWithDoc="0">
    <oddHeader>&amp;C&amp;P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2019-04-11T12:54:22Z</cp:lastPrinted>
  <dcterms:created xsi:type="dcterms:W3CDTF">2017-11-03T09:37:39Z</dcterms:created>
  <dcterms:modified xsi:type="dcterms:W3CDTF">2019-11-15T09:17:18Z</dcterms:modified>
</cp:coreProperties>
</file>