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7.03.2020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I40" i="2" l="1"/>
  <c r="H59" i="2" l="1"/>
  <c r="I30" i="2" l="1"/>
  <c r="J40" i="2" l="1"/>
  <c r="K40" i="2"/>
  <c r="L40" i="2"/>
  <c r="M40" i="2"/>
  <c r="I47" i="2"/>
  <c r="J47" i="2"/>
  <c r="K47" i="2"/>
  <c r="L47" i="2"/>
  <c r="M47" i="2"/>
  <c r="I59" i="2" l="1"/>
  <c r="J59" i="2"/>
  <c r="K59" i="2"/>
  <c r="L59" i="2"/>
  <c r="M59" i="2"/>
  <c r="N59" i="2"/>
  <c r="H57" i="2"/>
  <c r="L55" i="2"/>
  <c r="J55" i="2"/>
  <c r="H55" i="2"/>
  <c r="I50" i="2"/>
  <c r="J50" i="2"/>
  <c r="K50" i="2"/>
  <c r="L50" i="2"/>
  <c r="M50" i="2"/>
  <c r="N50" i="2"/>
  <c r="H50" i="2"/>
  <c r="H47" i="2"/>
  <c r="H40" i="2"/>
  <c r="J36" i="2"/>
  <c r="L36" i="2"/>
  <c r="H36" i="2"/>
  <c r="J30" i="2"/>
  <c r="K30" i="2"/>
  <c r="L30" i="2"/>
  <c r="M30" i="2"/>
  <c r="H30" i="2"/>
  <c r="H27" i="2"/>
  <c r="H25" i="2"/>
  <c r="I16" i="2"/>
  <c r="J16" i="2"/>
  <c r="K16" i="2"/>
  <c r="L16" i="2"/>
  <c r="M16" i="2"/>
  <c r="H16" i="2"/>
  <c r="M63" i="2" l="1"/>
  <c r="J63" i="2"/>
  <c r="L63" i="2"/>
  <c r="I63" i="2"/>
  <c r="K63" i="2"/>
  <c r="H63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<sst xmlns="http://schemas.openxmlformats.org/spreadsheetml/2006/main" count="70" uniqueCount="66">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</sst>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5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showGridLines="0" tabSelected="1" topLeftCell="E55" workbookViewId="0">
      <selection activeCell="I49" sqref="I49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27.75" customHeight="1" x14ac:dyDescent="0.3">
      <c r="A2" s="16"/>
      <c r="B2" s="16"/>
      <c r="C2" s="16"/>
      <c r="D2" s="16"/>
      <c r="E2" s="16"/>
      <c r="F2" s="16"/>
      <c r="G2" s="17"/>
      <c r="H2" s="3"/>
      <c r="I2" s="17"/>
      <c r="J2" s="62" t="s">
        <v>65</v>
      </c>
      <c r="K2" s="63"/>
      <c r="L2" s="63"/>
      <c r="M2" s="63"/>
      <c r="N2" s="18"/>
    </row>
    <row r="3" spans="1:14" ht="93" customHeight="1" x14ac:dyDescent="0.3">
      <c r="A3" s="16"/>
      <c r="B3" s="16"/>
      <c r="C3" s="16"/>
      <c r="D3" s="16"/>
      <c r="E3" s="16"/>
      <c r="F3" s="16"/>
      <c r="G3" s="17"/>
      <c r="H3" s="3"/>
      <c r="I3" s="17"/>
      <c r="J3" s="60" t="s">
        <v>64</v>
      </c>
      <c r="K3" s="61"/>
      <c r="L3" s="61"/>
      <c r="M3" s="61"/>
      <c r="N3" s="18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64" t="s">
        <v>63</v>
      </c>
      <c r="K4" s="63"/>
      <c r="L4" s="63"/>
      <c r="M4" s="63"/>
    </row>
    <row r="5" spans="1:14" ht="16.5" customHeight="1" x14ac:dyDescent="0.3">
      <c r="A5" s="16"/>
      <c r="B5" s="16"/>
      <c r="C5" s="16"/>
      <c r="D5" s="16"/>
      <c r="E5" s="20"/>
      <c r="F5" s="21"/>
      <c r="G5" s="21"/>
      <c r="H5" s="21"/>
      <c r="I5" s="18"/>
      <c r="J5" s="43" t="s">
        <v>40</v>
      </c>
      <c r="K5" s="44"/>
      <c r="L5" s="45"/>
      <c r="M5" s="45"/>
    </row>
    <row r="6" spans="1:14" ht="16.5" customHeight="1" x14ac:dyDescent="0.3">
      <c r="A6" s="16"/>
      <c r="B6" s="16"/>
      <c r="C6" s="16"/>
      <c r="D6" s="16"/>
      <c r="E6" s="20"/>
      <c r="F6" s="20"/>
      <c r="G6" s="20"/>
      <c r="H6" s="20"/>
      <c r="I6" s="18"/>
      <c r="J6" s="43" t="s">
        <v>59</v>
      </c>
      <c r="K6" s="44"/>
      <c r="L6" s="45"/>
      <c r="M6" s="45"/>
    </row>
    <row r="7" spans="1:14" ht="15" customHeight="1" x14ac:dyDescent="0.3">
      <c r="A7" s="16"/>
      <c r="B7" s="16"/>
      <c r="C7" s="16"/>
      <c r="D7" s="16"/>
      <c r="E7" s="16"/>
      <c r="F7" s="16"/>
      <c r="G7" s="22"/>
      <c r="H7" s="23"/>
      <c r="I7" s="17"/>
      <c r="J7" s="43" t="s">
        <v>60</v>
      </c>
      <c r="K7" s="44"/>
      <c r="L7" s="45"/>
      <c r="M7" s="45"/>
    </row>
    <row r="8" spans="1:14" ht="14.2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18"/>
    </row>
    <row r="9" spans="1:14" ht="60" customHeight="1" x14ac:dyDescent="0.3">
      <c r="A9" s="58" t="s">
        <v>61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18"/>
    </row>
    <row r="10" spans="1:14" ht="19.5" customHeight="1" x14ac:dyDescent="0.3">
      <c r="A10" s="24"/>
      <c r="B10" s="24"/>
      <c r="C10" s="24"/>
      <c r="D10" s="24"/>
      <c r="E10" s="53"/>
      <c r="F10" s="53"/>
      <c r="G10" s="53"/>
      <c r="H10" s="53"/>
      <c r="I10" s="53"/>
      <c r="J10" s="25"/>
      <c r="K10" s="25"/>
      <c r="L10" s="25"/>
      <c r="M10" s="25"/>
      <c r="N10" s="18"/>
    </row>
    <row r="11" spans="1:14" x14ac:dyDescent="0.3">
      <c r="A11" s="26"/>
      <c r="B11" s="26"/>
      <c r="C11" s="26"/>
      <c r="D11" s="27"/>
      <c r="E11" s="54" t="s">
        <v>39</v>
      </c>
      <c r="F11" s="48" t="s">
        <v>38</v>
      </c>
      <c r="G11" s="54"/>
      <c r="H11" s="48" t="s">
        <v>37</v>
      </c>
      <c r="I11" s="48"/>
      <c r="J11" s="59"/>
      <c r="K11" s="59"/>
      <c r="L11" s="59"/>
      <c r="M11" s="59"/>
      <c r="N11" s="4"/>
    </row>
    <row r="12" spans="1:14" ht="29.25" customHeight="1" x14ac:dyDescent="0.3">
      <c r="A12" s="28"/>
      <c r="B12" s="28"/>
      <c r="C12" s="28"/>
      <c r="D12" s="29"/>
      <c r="E12" s="55"/>
      <c r="F12" s="56"/>
      <c r="G12" s="55"/>
      <c r="H12" s="48" t="s">
        <v>36</v>
      </c>
      <c r="I12" s="54"/>
      <c r="J12" s="56" t="s">
        <v>56</v>
      </c>
      <c r="K12" s="55"/>
      <c r="L12" s="56" t="s">
        <v>62</v>
      </c>
      <c r="M12" s="56"/>
      <c r="N12" s="4"/>
    </row>
    <row r="13" spans="1:14" ht="39" customHeight="1" x14ac:dyDescent="0.3">
      <c r="A13" s="28"/>
      <c r="B13" s="28"/>
      <c r="C13" s="28"/>
      <c r="D13" s="29"/>
      <c r="E13" s="55"/>
      <c r="F13" s="56"/>
      <c r="G13" s="55"/>
      <c r="H13" s="56" t="s">
        <v>35</v>
      </c>
      <c r="I13" s="55" t="s">
        <v>34</v>
      </c>
      <c r="J13" s="54" t="s">
        <v>35</v>
      </c>
      <c r="K13" s="48" t="s">
        <v>34</v>
      </c>
      <c r="L13" s="46" t="s">
        <v>35</v>
      </c>
      <c r="M13" s="48" t="s">
        <v>34</v>
      </c>
      <c r="N13" s="4"/>
    </row>
    <row r="14" spans="1:14" ht="63.75" customHeight="1" x14ac:dyDescent="0.3">
      <c r="A14" s="2"/>
      <c r="B14" s="30" t="s">
        <v>33</v>
      </c>
      <c r="C14" s="30" t="s">
        <v>32</v>
      </c>
      <c r="D14" s="31"/>
      <c r="E14" s="49"/>
      <c r="F14" s="5" t="s">
        <v>31</v>
      </c>
      <c r="G14" s="11" t="s">
        <v>30</v>
      </c>
      <c r="H14" s="49"/>
      <c r="I14" s="57"/>
      <c r="J14" s="57"/>
      <c r="K14" s="49"/>
      <c r="L14" s="47"/>
      <c r="M14" s="49"/>
      <c r="N14" s="4"/>
    </row>
    <row r="15" spans="1:14" x14ac:dyDescent="0.3">
      <c r="A15" s="2"/>
      <c r="B15" s="32"/>
      <c r="C15" s="32"/>
      <c r="D15" s="33"/>
      <c r="E15" s="13">
        <v>1</v>
      </c>
      <c r="F15" s="6">
        <v>2</v>
      </c>
      <c r="G15" s="12">
        <v>3</v>
      </c>
      <c r="H15" s="13">
        <v>4</v>
      </c>
      <c r="I15" s="7">
        <v>5</v>
      </c>
      <c r="J15" s="8">
        <v>6</v>
      </c>
      <c r="K15" s="7">
        <v>7</v>
      </c>
      <c r="L15" s="7">
        <v>8</v>
      </c>
      <c r="M15" s="7">
        <v>9</v>
      </c>
      <c r="N15" s="18"/>
    </row>
    <row r="16" spans="1:14" x14ac:dyDescent="0.3">
      <c r="A16" s="2"/>
      <c r="B16" s="50">
        <v>100</v>
      </c>
      <c r="C16" s="50"/>
      <c r="D16" s="51"/>
      <c r="E16" s="34" t="s">
        <v>41</v>
      </c>
      <c r="F16" s="14">
        <v>1</v>
      </c>
      <c r="G16" s="14">
        <v>0</v>
      </c>
      <c r="H16" s="35">
        <f>H17+H18+H19+H20+H21+H22+H23+H24</f>
        <v>74748321.840000004</v>
      </c>
      <c r="I16" s="35">
        <f t="shared" ref="I16:M16" si="0">I17+I18+I19+I20+I21+I22+I23+I24</f>
        <v>3982696.11</v>
      </c>
      <c r="J16" s="35">
        <f t="shared" si="0"/>
        <v>55979657.799999997</v>
      </c>
      <c r="K16" s="35">
        <f t="shared" si="0"/>
        <v>3945371.43</v>
      </c>
      <c r="L16" s="35">
        <f t="shared" si="0"/>
        <v>57378805.18</v>
      </c>
      <c r="M16" s="35">
        <f t="shared" si="0"/>
        <v>432141.6</v>
      </c>
      <c r="N16" s="36"/>
    </row>
    <row r="17" spans="1:14" ht="56.25" x14ac:dyDescent="0.3">
      <c r="A17" s="2"/>
      <c r="B17" s="10"/>
      <c r="C17" s="50">
        <v>102</v>
      </c>
      <c r="D17" s="51"/>
      <c r="E17" s="34" t="s">
        <v>29</v>
      </c>
      <c r="F17" s="14">
        <v>1</v>
      </c>
      <c r="G17" s="14">
        <v>2</v>
      </c>
      <c r="H17" s="37">
        <v>1884371.75</v>
      </c>
      <c r="I17" s="38">
        <v>0</v>
      </c>
      <c r="J17" s="39">
        <v>1781818.08</v>
      </c>
      <c r="K17" s="40">
        <v>0</v>
      </c>
      <c r="L17" s="41">
        <v>1857359.53</v>
      </c>
      <c r="M17" s="40">
        <v>0</v>
      </c>
      <c r="N17" s="36"/>
    </row>
    <row r="18" spans="1:14" ht="93.75" x14ac:dyDescent="0.3">
      <c r="A18" s="2"/>
      <c r="B18" s="10"/>
      <c r="C18" s="50">
        <v>103</v>
      </c>
      <c r="D18" s="51"/>
      <c r="E18" s="34" t="s">
        <v>28</v>
      </c>
      <c r="F18" s="14">
        <v>1</v>
      </c>
      <c r="G18" s="14">
        <v>3</v>
      </c>
      <c r="H18" s="37">
        <v>762006.44</v>
      </c>
      <c r="I18" s="38">
        <v>45822</v>
      </c>
      <c r="J18" s="39">
        <v>531457.13</v>
      </c>
      <c r="K18" s="40">
        <v>0</v>
      </c>
      <c r="L18" s="41">
        <v>553376.6</v>
      </c>
      <c r="M18" s="40">
        <v>0</v>
      </c>
      <c r="N18" s="36"/>
    </row>
    <row r="19" spans="1:14" ht="93.75" x14ac:dyDescent="0.3">
      <c r="A19" s="2"/>
      <c r="B19" s="10"/>
      <c r="C19" s="50">
        <v>104</v>
      </c>
      <c r="D19" s="51"/>
      <c r="E19" s="34" t="s">
        <v>27</v>
      </c>
      <c r="F19" s="14">
        <v>1</v>
      </c>
      <c r="G19" s="14">
        <v>4</v>
      </c>
      <c r="H19" s="37">
        <v>25207211.219999999</v>
      </c>
      <c r="I19" s="38">
        <v>1000</v>
      </c>
      <c r="J19" s="39">
        <v>22446728.879999999</v>
      </c>
      <c r="K19" s="40">
        <v>1000</v>
      </c>
      <c r="L19" s="41">
        <v>23371448.649999999</v>
      </c>
      <c r="M19" s="40">
        <v>1000</v>
      </c>
      <c r="N19" s="36"/>
    </row>
    <row r="20" spans="1:14" x14ac:dyDescent="0.3">
      <c r="A20" s="2"/>
      <c r="B20" s="10"/>
      <c r="C20" s="50">
        <v>105</v>
      </c>
      <c r="D20" s="51"/>
      <c r="E20" s="34" t="s">
        <v>26</v>
      </c>
      <c r="F20" s="14">
        <v>1</v>
      </c>
      <c r="G20" s="14">
        <v>5</v>
      </c>
      <c r="H20" s="37">
        <v>393.11</v>
      </c>
      <c r="I20" s="38">
        <v>393.11</v>
      </c>
      <c r="J20" s="39">
        <v>420.43</v>
      </c>
      <c r="K20" s="40">
        <v>420.43</v>
      </c>
      <c r="L20" s="41">
        <v>68753.600000000006</v>
      </c>
      <c r="M20" s="40">
        <v>68753.600000000006</v>
      </c>
      <c r="N20" s="36"/>
    </row>
    <row r="21" spans="1:14" ht="75" x14ac:dyDescent="0.3">
      <c r="A21" s="2"/>
      <c r="B21" s="10"/>
      <c r="C21" s="50">
        <v>106</v>
      </c>
      <c r="D21" s="51"/>
      <c r="E21" s="34" t="s">
        <v>25</v>
      </c>
      <c r="F21" s="14">
        <v>1</v>
      </c>
      <c r="G21" s="14">
        <v>6</v>
      </c>
      <c r="H21" s="37">
        <v>13151897.789999999</v>
      </c>
      <c r="I21" s="38">
        <v>3578553</v>
      </c>
      <c r="J21" s="39">
        <v>13622042.439999999</v>
      </c>
      <c r="K21" s="40">
        <v>3584380</v>
      </c>
      <c r="L21" s="41">
        <v>10452456.91</v>
      </c>
      <c r="M21" s="40">
        <v>0</v>
      </c>
      <c r="N21" s="36"/>
    </row>
    <row r="22" spans="1:14" ht="37.5" x14ac:dyDescent="0.3">
      <c r="A22" s="2"/>
      <c r="B22" s="10"/>
      <c r="C22" s="50">
        <v>111</v>
      </c>
      <c r="D22" s="51"/>
      <c r="E22" s="34" t="s">
        <v>57</v>
      </c>
      <c r="F22" s="14">
        <v>1</v>
      </c>
      <c r="G22" s="14">
        <v>7</v>
      </c>
      <c r="H22" s="37">
        <v>600000</v>
      </c>
      <c r="I22" s="38">
        <v>0</v>
      </c>
      <c r="J22" s="39">
        <v>0</v>
      </c>
      <c r="K22" s="40">
        <v>0</v>
      </c>
      <c r="L22" s="41">
        <v>0</v>
      </c>
      <c r="M22" s="40">
        <v>0</v>
      </c>
      <c r="N22" s="36"/>
    </row>
    <row r="23" spans="1:14" x14ac:dyDescent="0.3">
      <c r="A23" s="2"/>
      <c r="B23" s="10"/>
      <c r="C23" s="50">
        <v>113</v>
      </c>
      <c r="D23" s="51"/>
      <c r="E23" s="34" t="s">
        <v>24</v>
      </c>
      <c r="F23" s="14">
        <v>1</v>
      </c>
      <c r="G23" s="14">
        <v>11</v>
      </c>
      <c r="H23" s="37">
        <v>1492385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50">
        <v>200</v>
      </c>
      <c r="C24" s="50"/>
      <c r="D24" s="51"/>
      <c r="E24" s="34" t="s">
        <v>23</v>
      </c>
      <c r="F24" s="14">
        <v>1</v>
      </c>
      <c r="G24" s="14">
        <v>13</v>
      </c>
      <c r="H24" s="37">
        <v>31650056.530000001</v>
      </c>
      <c r="I24" s="38">
        <v>356928</v>
      </c>
      <c r="J24" s="39">
        <v>17597190.84</v>
      </c>
      <c r="K24" s="40">
        <v>359571</v>
      </c>
      <c r="L24" s="41">
        <v>21075409.890000001</v>
      </c>
      <c r="M24" s="40">
        <v>362388</v>
      </c>
      <c r="N24" s="36"/>
    </row>
    <row r="25" spans="1:14" x14ac:dyDescent="0.3">
      <c r="A25" s="2"/>
      <c r="B25" s="10"/>
      <c r="C25" s="50">
        <v>204</v>
      </c>
      <c r="D25" s="51"/>
      <c r="E25" s="34" t="s">
        <v>42</v>
      </c>
      <c r="F25" s="14">
        <v>2</v>
      </c>
      <c r="G25" s="14">
        <v>0</v>
      </c>
      <c r="H25" s="37">
        <f>H26</f>
        <v>270000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x14ac:dyDescent="0.3">
      <c r="A26" s="2"/>
      <c r="B26" s="50">
        <v>300</v>
      </c>
      <c r="C26" s="50"/>
      <c r="D26" s="51"/>
      <c r="E26" s="34" t="s">
        <v>22</v>
      </c>
      <c r="F26" s="14">
        <v>2</v>
      </c>
      <c r="G26" s="14">
        <v>4</v>
      </c>
      <c r="H26" s="37">
        <v>270000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10"/>
      <c r="C27" s="50">
        <v>309</v>
      </c>
      <c r="D27" s="51"/>
      <c r="E27" s="34" t="s">
        <v>43</v>
      </c>
      <c r="F27" s="14">
        <v>3</v>
      </c>
      <c r="G27" s="14">
        <v>0</v>
      </c>
      <c r="H27" s="37">
        <f>H28+H29</f>
        <v>210000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ht="75" x14ac:dyDescent="0.3">
      <c r="A28" s="2"/>
      <c r="B28" s="10"/>
      <c r="C28" s="50">
        <v>314</v>
      </c>
      <c r="D28" s="51"/>
      <c r="E28" s="34" t="s">
        <v>21</v>
      </c>
      <c r="F28" s="14">
        <v>3</v>
      </c>
      <c r="G28" s="14">
        <v>9</v>
      </c>
      <c r="H28" s="37">
        <v>160000</v>
      </c>
      <c r="I28" s="38">
        <v>0</v>
      </c>
      <c r="J28" s="39">
        <v>0</v>
      </c>
      <c r="K28" s="40">
        <v>0</v>
      </c>
      <c r="L28" s="41">
        <v>0</v>
      </c>
      <c r="M28" s="40">
        <v>0</v>
      </c>
      <c r="N28" s="36"/>
    </row>
    <row r="29" spans="1:14" ht="56.25" x14ac:dyDescent="0.3">
      <c r="A29" s="2"/>
      <c r="B29" s="50">
        <v>400</v>
      </c>
      <c r="C29" s="50"/>
      <c r="D29" s="51"/>
      <c r="E29" s="34" t="s">
        <v>20</v>
      </c>
      <c r="F29" s="14">
        <v>3</v>
      </c>
      <c r="G29" s="14">
        <v>14</v>
      </c>
      <c r="H29" s="37">
        <v>50000</v>
      </c>
      <c r="I29" s="38">
        <v>0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50">
        <v>401</v>
      </c>
      <c r="D30" s="51"/>
      <c r="E30" s="34" t="s">
        <v>44</v>
      </c>
      <c r="F30" s="14">
        <v>4</v>
      </c>
      <c r="G30" s="14">
        <v>0</v>
      </c>
      <c r="H30" s="37">
        <f>H31+H32+H33+H34+H35</f>
        <v>14492957.91</v>
      </c>
      <c r="I30" s="37">
        <f>I31+I32+I33+I34+I35</f>
        <v>1482738.6800000002</v>
      </c>
      <c r="J30" s="37">
        <f t="shared" ref="J30:M30" si="1">J31+J32+J33+J34+J35</f>
        <v>10810386.34</v>
      </c>
      <c r="K30" s="37">
        <f t="shared" si="1"/>
        <v>434086.93</v>
      </c>
      <c r="L30" s="37">
        <f t="shared" si="1"/>
        <v>8064179.0300000003</v>
      </c>
      <c r="M30" s="35">
        <f t="shared" si="1"/>
        <v>425318.93</v>
      </c>
      <c r="N30" s="36"/>
    </row>
    <row r="31" spans="1:14" x14ac:dyDescent="0.3">
      <c r="A31" s="2"/>
      <c r="B31" s="10"/>
      <c r="C31" s="50">
        <v>405</v>
      </c>
      <c r="D31" s="51"/>
      <c r="E31" s="34" t="s">
        <v>19</v>
      </c>
      <c r="F31" s="14">
        <v>4</v>
      </c>
      <c r="G31" s="14">
        <v>1</v>
      </c>
      <c r="H31" s="37">
        <v>1350000</v>
      </c>
      <c r="I31" s="38">
        <v>0</v>
      </c>
      <c r="J31" s="39">
        <v>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50">
        <v>408</v>
      </c>
      <c r="D32" s="51"/>
      <c r="E32" s="34" t="s">
        <v>18</v>
      </c>
      <c r="F32" s="14">
        <v>4</v>
      </c>
      <c r="G32" s="14">
        <v>5</v>
      </c>
      <c r="H32" s="37">
        <v>4582865.8</v>
      </c>
      <c r="I32" s="38">
        <v>585057.53</v>
      </c>
      <c r="J32" s="39">
        <v>4157784.82</v>
      </c>
      <c r="K32" s="40">
        <v>434086.93</v>
      </c>
      <c r="L32" s="41">
        <v>4288681.1500000004</v>
      </c>
      <c r="M32" s="40">
        <v>425318.93</v>
      </c>
      <c r="N32" s="36"/>
    </row>
    <row r="33" spans="1:14" x14ac:dyDescent="0.3">
      <c r="A33" s="2"/>
      <c r="B33" s="10"/>
      <c r="C33" s="50">
        <v>409</v>
      </c>
      <c r="D33" s="51"/>
      <c r="E33" s="34" t="s">
        <v>17</v>
      </c>
      <c r="F33" s="14">
        <v>4</v>
      </c>
      <c r="G33" s="14">
        <v>8</v>
      </c>
      <c r="H33" s="37">
        <v>3250000</v>
      </c>
      <c r="I33" s="38">
        <v>0</v>
      </c>
      <c r="J33" s="39">
        <v>3000000</v>
      </c>
      <c r="K33" s="40">
        <v>0</v>
      </c>
      <c r="L33" s="41">
        <v>0</v>
      </c>
      <c r="M33" s="40">
        <v>0</v>
      </c>
      <c r="N33" s="36"/>
    </row>
    <row r="34" spans="1:14" x14ac:dyDescent="0.3">
      <c r="A34" s="2"/>
      <c r="B34" s="10"/>
      <c r="C34" s="50">
        <v>412</v>
      </c>
      <c r="D34" s="51"/>
      <c r="E34" s="34" t="s">
        <v>16</v>
      </c>
      <c r="F34" s="14">
        <v>4</v>
      </c>
      <c r="G34" s="14">
        <v>9</v>
      </c>
      <c r="H34" s="37">
        <v>4425092.1100000003</v>
      </c>
      <c r="I34" s="38">
        <v>897681.15</v>
      </c>
      <c r="J34" s="39">
        <v>3252601.52</v>
      </c>
      <c r="K34" s="40">
        <v>0</v>
      </c>
      <c r="L34" s="41">
        <v>3375497.88</v>
      </c>
      <c r="M34" s="40">
        <v>0</v>
      </c>
      <c r="N34" s="36"/>
    </row>
    <row r="35" spans="1:14" ht="37.5" x14ac:dyDescent="0.3">
      <c r="A35" s="2"/>
      <c r="B35" s="50">
        <v>500</v>
      </c>
      <c r="C35" s="50"/>
      <c r="D35" s="51"/>
      <c r="E35" s="34" t="s">
        <v>15</v>
      </c>
      <c r="F35" s="14">
        <v>4</v>
      </c>
      <c r="G35" s="14">
        <v>12</v>
      </c>
      <c r="H35" s="37">
        <v>885000</v>
      </c>
      <c r="I35" s="38">
        <v>0</v>
      </c>
      <c r="J35" s="39">
        <v>400000</v>
      </c>
      <c r="K35" s="40">
        <v>0</v>
      </c>
      <c r="L35" s="41">
        <v>400000</v>
      </c>
      <c r="M35" s="40">
        <v>0</v>
      </c>
      <c r="N35" s="36"/>
    </row>
    <row r="36" spans="1:14" ht="37.5" x14ac:dyDescent="0.3">
      <c r="A36" s="2"/>
      <c r="B36" s="10"/>
      <c r="C36" s="50">
        <v>501</v>
      </c>
      <c r="D36" s="51"/>
      <c r="E36" s="34" t="s">
        <v>45</v>
      </c>
      <c r="F36" s="14">
        <v>5</v>
      </c>
      <c r="G36" s="14">
        <v>0</v>
      </c>
      <c r="H36" s="37">
        <f>H37+H38+H39</f>
        <v>3345596.3600000003</v>
      </c>
      <c r="I36" s="38">
        <v>0</v>
      </c>
      <c r="J36" s="37">
        <f t="shared" ref="J36:L36" si="2">J37+J38+J39</f>
        <v>983970</v>
      </c>
      <c r="K36" s="38">
        <v>0</v>
      </c>
      <c r="L36" s="37">
        <f t="shared" si="2"/>
        <v>983970</v>
      </c>
      <c r="M36" s="38">
        <v>0</v>
      </c>
      <c r="N36" s="36"/>
    </row>
    <row r="37" spans="1:14" x14ac:dyDescent="0.3">
      <c r="A37" s="2"/>
      <c r="B37" s="10"/>
      <c r="C37" s="50">
        <v>502</v>
      </c>
      <c r="D37" s="51"/>
      <c r="E37" s="34" t="s">
        <v>14</v>
      </c>
      <c r="F37" s="14">
        <v>5</v>
      </c>
      <c r="G37" s="14">
        <v>1</v>
      </c>
      <c r="H37" s="37">
        <v>1723626.36</v>
      </c>
      <c r="I37" s="38">
        <v>0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50">
        <v>700</v>
      </c>
      <c r="C38" s="50"/>
      <c r="D38" s="51"/>
      <c r="E38" s="34" t="s">
        <v>13</v>
      </c>
      <c r="F38" s="14">
        <v>5</v>
      </c>
      <c r="G38" s="14">
        <v>2</v>
      </c>
      <c r="H38" s="37">
        <v>1286970</v>
      </c>
      <c r="I38" s="38">
        <v>0</v>
      </c>
      <c r="J38" s="39">
        <v>983970</v>
      </c>
      <c r="K38" s="40">
        <v>0</v>
      </c>
      <c r="L38" s="41">
        <v>983970</v>
      </c>
      <c r="M38" s="40">
        <v>0</v>
      </c>
      <c r="N38" s="36"/>
    </row>
    <row r="39" spans="1:14" x14ac:dyDescent="0.3">
      <c r="A39" s="2"/>
      <c r="B39" s="10"/>
      <c r="C39" s="50">
        <v>701</v>
      </c>
      <c r="D39" s="51"/>
      <c r="E39" s="34" t="s">
        <v>58</v>
      </c>
      <c r="F39" s="14">
        <v>5</v>
      </c>
      <c r="G39" s="14">
        <v>3</v>
      </c>
      <c r="H39" s="37">
        <v>335000</v>
      </c>
      <c r="I39" s="38">
        <v>0</v>
      </c>
      <c r="J39" s="39">
        <v>0</v>
      </c>
      <c r="K39" s="40">
        <v>0</v>
      </c>
      <c r="L39" s="41">
        <v>0</v>
      </c>
      <c r="M39" s="40">
        <v>0</v>
      </c>
      <c r="N39" s="36"/>
    </row>
    <row r="40" spans="1:14" x14ac:dyDescent="0.3">
      <c r="A40" s="2"/>
      <c r="B40" s="10"/>
      <c r="C40" s="50">
        <v>702</v>
      </c>
      <c r="D40" s="51"/>
      <c r="E40" s="34" t="s">
        <v>46</v>
      </c>
      <c r="F40" s="14">
        <v>7</v>
      </c>
      <c r="G40" s="14">
        <v>0</v>
      </c>
      <c r="H40" s="37">
        <f>H41+H42+H43+H44+H45+H46</f>
        <v>745317518.05999994</v>
      </c>
      <c r="I40" s="37">
        <f>I41+I42+I43+I44+I45+I46</f>
        <v>495610814.25</v>
      </c>
      <c r="J40" s="37">
        <f t="shared" ref="J40:M40" si="3">J41+J42+J43+J44+J45+J46</f>
        <v>599943512.06999993</v>
      </c>
      <c r="K40" s="37">
        <f t="shared" si="3"/>
        <v>398819035.69999999</v>
      </c>
      <c r="L40" s="37">
        <f t="shared" si="3"/>
        <v>593467938.1400001</v>
      </c>
      <c r="M40" s="37">
        <f t="shared" si="3"/>
        <v>398104765.98000002</v>
      </c>
      <c r="N40" s="36"/>
    </row>
    <row r="41" spans="1:14" x14ac:dyDescent="0.3">
      <c r="A41" s="2"/>
      <c r="B41" s="10"/>
      <c r="C41" s="50">
        <v>703</v>
      </c>
      <c r="D41" s="51"/>
      <c r="E41" s="34" t="s">
        <v>12</v>
      </c>
      <c r="F41" s="14">
        <v>7</v>
      </c>
      <c r="G41" s="14">
        <v>1</v>
      </c>
      <c r="H41" s="37">
        <v>168274627.25</v>
      </c>
      <c r="I41" s="38">
        <v>84774411</v>
      </c>
      <c r="J41" s="39">
        <v>155177570.28</v>
      </c>
      <c r="K41" s="40">
        <v>85334642</v>
      </c>
      <c r="L41" s="41">
        <v>154041377.22</v>
      </c>
      <c r="M41" s="40">
        <v>85334642</v>
      </c>
      <c r="N41" s="36"/>
    </row>
    <row r="42" spans="1:14" x14ac:dyDescent="0.3">
      <c r="A42" s="2"/>
      <c r="B42" s="10"/>
      <c r="C42" s="50">
        <v>707</v>
      </c>
      <c r="D42" s="51"/>
      <c r="E42" s="34" t="s">
        <v>11</v>
      </c>
      <c r="F42" s="14">
        <v>7</v>
      </c>
      <c r="G42" s="14">
        <v>2</v>
      </c>
      <c r="H42" s="37">
        <v>383327009.70999998</v>
      </c>
      <c r="I42" s="38">
        <v>315732027.60000002</v>
      </c>
      <c r="J42" s="39">
        <v>358490905.77999997</v>
      </c>
      <c r="K42" s="40">
        <v>313484393.69999999</v>
      </c>
      <c r="L42" s="41">
        <v>356525499.12</v>
      </c>
      <c r="M42" s="40">
        <v>312770123.98000002</v>
      </c>
      <c r="N42" s="36"/>
    </row>
    <row r="43" spans="1:14" x14ac:dyDescent="0.3">
      <c r="A43" s="2"/>
      <c r="B43" s="10"/>
      <c r="C43" s="50">
        <v>709</v>
      </c>
      <c r="D43" s="51"/>
      <c r="E43" s="34" t="s">
        <v>10</v>
      </c>
      <c r="F43" s="14">
        <v>7</v>
      </c>
      <c r="G43" s="14">
        <v>3</v>
      </c>
      <c r="H43" s="37">
        <v>85256387.739999995</v>
      </c>
      <c r="I43" s="38">
        <v>42304463.649999999</v>
      </c>
      <c r="J43" s="39">
        <v>39863699.090000004</v>
      </c>
      <c r="K43" s="40">
        <v>0</v>
      </c>
      <c r="L43" s="41">
        <v>39558462.600000001</v>
      </c>
      <c r="M43" s="40">
        <v>0</v>
      </c>
      <c r="N43" s="36"/>
    </row>
    <row r="44" spans="1:14" ht="37.5" x14ac:dyDescent="0.3">
      <c r="A44" s="2"/>
      <c r="B44" s="50">
        <v>800</v>
      </c>
      <c r="C44" s="50"/>
      <c r="D44" s="51"/>
      <c r="E44" s="34" t="s">
        <v>47</v>
      </c>
      <c r="F44" s="14">
        <v>7</v>
      </c>
      <c r="G44" s="14">
        <v>5</v>
      </c>
      <c r="H44" s="37">
        <v>146931.56</v>
      </c>
      <c r="I44" s="38">
        <v>0</v>
      </c>
      <c r="J44" s="39">
        <v>0</v>
      </c>
      <c r="K44" s="40">
        <v>0</v>
      </c>
      <c r="L44" s="41">
        <v>0</v>
      </c>
      <c r="M44" s="40">
        <v>0</v>
      </c>
      <c r="N44" s="36"/>
    </row>
    <row r="45" spans="1:14" x14ac:dyDescent="0.3">
      <c r="A45" s="2"/>
      <c r="B45" s="10"/>
      <c r="C45" s="50">
        <v>801</v>
      </c>
      <c r="D45" s="51"/>
      <c r="E45" s="34" t="s">
        <v>9</v>
      </c>
      <c r="F45" s="14">
        <v>7</v>
      </c>
      <c r="G45" s="14">
        <v>7</v>
      </c>
      <c r="H45" s="37">
        <v>32430971.050000001</v>
      </c>
      <c r="I45" s="38">
        <v>15493326</v>
      </c>
      <c r="J45" s="39">
        <v>14683470.17</v>
      </c>
      <c r="K45" s="40">
        <v>0</v>
      </c>
      <c r="L45" s="41">
        <v>14842252.449999999</v>
      </c>
      <c r="M45" s="40">
        <v>0</v>
      </c>
      <c r="N45" s="36"/>
    </row>
    <row r="46" spans="1:14" x14ac:dyDescent="0.3">
      <c r="A46" s="2"/>
      <c r="B46" s="10"/>
      <c r="C46" s="50">
        <v>804</v>
      </c>
      <c r="D46" s="51"/>
      <c r="E46" s="34" t="s">
        <v>8</v>
      </c>
      <c r="F46" s="14">
        <v>7</v>
      </c>
      <c r="G46" s="14">
        <v>9</v>
      </c>
      <c r="H46" s="37">
        <v>75881590.75</v>
      </c>
      <c r="I46" s="38">
        <v>37306586</v>
      </c>
      <c r="J46" s="39">
        <v>31727866.75</v>
      </c>
      <c r="K46" s="40">
        <v>0</v>
      </c>
      <c r="L46" s="41">
        <v>28500346.75</v>
      </c>
      <c r="M46" s="40">
        <v>0</v>
      </c>
      <c r="N46" s="36"/>
    </row>
    <row r="47" spans="1:14" x14ac:dyDescent="0.3">
      <c r="A47" s="2"/>
      <c r="B47" s="50">
        <v>1000</v>
      </c>
      <c r="C47" s="50"/>
      <c r="D47" s="51"/>
      <c r="E47" s="34" t="s">
        <v>48</v>
      </c>
      <c r="F47" s="14">
        <v>8</v>
      </c>
      <c r="G47" s="14">
        <v>0</v>
      </c>
      <c r="H47" s="37">
        <f>H48+H49</f>
        <v>181495717.81999999</v>
      </c>
      <c r="I47" s="37">
        <f t="shared" ref="I47:M47" si="4">I48+I49</f>
        <v>86946189.159999996</v>
      </c>
      <c r="J47" s="37">
        <f t="shared" si="4"/>
        <v>255765383.89000002</v>
      </c>
      <c r="K47" s="37">
        <f t="shared" si="4"/>
        <v>160546400</v>
      </c>
      <c r="L47" s="37">
        <f t="shared" si="4"/>
        <v>95082209.219999999</v>
      </c>
      <c r="M47" s="37">
        <f t="shared" si="4"/>
        <v>0</v>
      </c>
      <c r="N47" s="36"/>
    </row>
    <row r="48" spans="1:14" x14ac:dyDescent="0.3">
      <c r="A48" s="2"/>
      <c r="B48" s="10"/>
      <c r="C48" s="50">
        <v>1001</v>
      </c>
      <c r="D48" s="51"/>
      <c r="E48" s="34" t="s">
        <v>7</v>
      </c>
      <c r="F48" s="14">
        <v>8</v>
      </c>
      <c r="G48" s="14">
        <v>1</v>
      </c>
      <c r="H48" s="37">
        <v>148759672.75</v>
      </c>
      <c r="I48" s="38">
        <v>78949819.159999996</v>
      </c>
      <c r="J48" s="39">
        <v>227964450.74000001</v>
      </c>
      <c r="K48" s="40">
        <v>160546400</v>
      </c>
      <c r="L48" s="41">
        <v>66390476.640000001</v>
      </c>
      <c r="M48" s="40">
        <v>0</v>
      </c>
      <c r="N48" s="36"/>
    </row>
    <row r="49" spans="1:14" ht="37.5" x14ac:dyDescent="0.3">
      <c r="A49" s="2"/>
      <c r="B49" s="10"/>
      <c r="C49" s="50">
        <v>1003</v>
      </c>
      <c r="D49" s="51"/>
      <c r="E49" s="34" t="s">
        <v>6</v>
      </c>
      <c r="F49" s="14">
        <v>8</v>
      </c>
      <c r="G49" s="14">
        <v>4</v>
      </c>
      <c r="H49" s="37">
        <v>32736045.07</v>
      </c>
      <c r="I49" s="38">
        <v>7996370</v>
      </c>
      <c r="J49" s="39">
        <v>27800933.149999999</v>
      </c>
      <c r="K49" s="40">
        <v>0</v>
      </c>
      <c r="L49" s="41">
        <v>28691732.579999998</v>
      </c>
      <c r="M49" s="40">
        <v>0</v>
      </c>
      <c r="N49" s="36"/>
    </row>
    <row r="50" spans="1:14" x14ac:dyDescent="0.3">
      <c r="A50" s="2"/>
      <c r="B50" s="10"/>
      <c r="C50" s="50">
        <v>1004</v>
      </c>
      <c r="D50" s="51"/>
      <c r="E50" s="34" t="s">
        <v>49</v>
      </c>
      <c r="F50" s="14">
        <v>10</v>
      </c>
      <c r="G50" s="14">
        <v>0</v>
      </c>
      <c r="H50" s="37">
        <f>H51+H52+H53+H54</f>
        <v>29131129</v>
      </c>
      <c r="I50" s="37">
        <f t="shared" ref="I50:N50" si="5">I51+I52+I53+I54</f>
        <v>22080592</v>
      </c>
      <c r="J50" s="37">
        <f t="shared" si="5"/>
        <v>29184129</v>
      </c>
      <c r="K50" s="37">
        <f t="shared" si="5"/>
        <v>22490592</v>
      </c>
      <c r="L50" s="37">
        <f t="shared" si="5"/>
        <v>28834129</v>
      </c>
      <c r="M50" s="35">
        <f t="shared" si="5"/>
        <v>22490592</v>
      </c>
      <c r="N50" s="37">
        <f t="shared" si="5"/>
        <v>0</v>
      </c>
    </row>
    <row r="51" spans="1:14" x14ac:dyDescent="0.3">
      <c r="A51" s="2"/>
      <c r="B51" s="10"/>
      <c r="C51" s="50">
        <v>1006</v>
      </c>
      <c r="D51" s="51"/>
      <c r="E51" s="34" t="s">
        <v>5</v>
      </c>
      <c r="F51" s="14">
        <v>10</v>
      </c>
      <c r="G51" s="14">
        <v>1</v>
      </c>
      <c r="H51" s="37">
        <v>5481537</v>
      </c>
      <c r="I51" s="38">
        <v>0</v>
      </c>
      <c r="J51" s="39">
        <v>5481537</v>
      </c>
      <c r="K51" s="40">
        <v>0</v>
      </c>
      <c r="L51" s="41">
        <v>5481537</v>
      </c>
      <c r="M51" s="40">
        <v>0</v>
      </c>
      <c r="N51" s="36"/>
    </row>
    <row r="52" spans="1:14" x14ac:dyDescent="0.3">
      <c r="A52" s="2"/>
      <c r="B52" s="50">
        <v>1100</v>
      </c>
      <c r="C52" s="50"/>
      <c r="D52" s="51"/>
      <c r="E52" s="34" t="s">
        <v>4</v>
      </c>
      <c r="F52" s="14">
        <v>10</v>
      </c>
      <c r="G52" s="14">
        <v>3</v>
      </c>
      <c r="H52" s="37">
        <v>2109000</v>
      </c>
      <c r="I52" s="38">
        <v>690000</v>
      </c>
      <c r="J52" s="39">
        <v>1062000</v>
      </c>
      <c r="K52" s="40">
        <v>0</v>
      </c>
      <c r="L52" s="41">
        <v>862000</v>
      </c>
      <c r="M52" s="40">
        <v>0</v>
      </c>
      <c r="N52" s="36"/>
    </row>
    <row r="53" spans="1:14" x14ac:dyDescent="0.3">
      <c r="A53" s="2"/>
      <c r="B53" s="10"/>
      <c r="C53" s="50">
        <v>1102</v>
      </c>
      <c r="D53" s="51"/>
      <c r="E53" s="34" t="s">
        <v>3</v>
      </c>
      <c r="F53" s="14">
        <v>10</v>
      </c>
      <c r="G53" s="14">
        <v>4</v>
      </c>
      <c r="H53" s="37">
        <v>18598614</v>
      </c>
      <c r="I53" s="38">
        <v>18598614</v>
      </c>
      <c r="J53" s="39">
        <v>19698614</v>
      </c>
      <c r="K53" s="40">
        <v>19698614</v>
      </c>
      <c r="L53" s="41">
        <v>19698614</v>
      </c>
      <c r="M53" s="40">
        <v>19698614</v>
      </c>
      <c r="N53" s="36"/>
    </row>
    <row r="54" spans="1:14" ht="37.5" x14ac:dyDescent="0.3">
      <c r="A54" s="2"/>
      <c r="B54" s="10"/>
      <c r="C54" s="9"/>
      <c r="D54" s="10"/>
      <c r="E54" s="34" t="s">
        <v>2</v>
      </c>
      <c r="F54" s="14">
        <v>10</v>
      </c>
      <c r="G54" s="14">
        <v>6</v>
      </c>
      <c r="H54" s="37">
        <v>2941978</v>
      </c>
      <c r="I54" s="38">
        <v>2791978</v>
      </c>
      <c r="J54" s="39">
        <v>2941978</v>
      </c>
      <c r="K54" s="40">
        <v>2791978</v>
      </c>
      <c r="L54" s="41">
        <v>2791978</v>
      </c>
      <c r="M54" s="40">
        <v>2791978</v>
      </c>
      <c r="N54" s="36"/>
    </row>
    <row r="55" spans="1:14" x14ac:dyDescent="0.3">
      <c r="A55" s="2"/>
      <c r="B55" s="10"/>
      <c r="C55" s="9"/>
      <c r="D55" s="10"/>
      <c r="E55" s="34" t="s">
        <v>50</v>
      </c>
      <c r="F55" s="14">
        <v>11</v>
      </c>
      <c r="G55" s="14">
        <v>0</v>
      </c>
      <c r="H55" s="37">
        <f>H56</f>
        <v>1700000</v>
      </c>
      <c r="I55" s="38">
        <v>0</v>
      </c>
      <c r="J55" s="39">
        <f>J56</f>
        <v>685843.59</v>
      </c>
      <c r="K55" s="40">
        <v>0</v>
      </c>
      <c r="L55" s="41">
        <f>L56</f>
        <v>485843.59</v>
      </c>
      <c r="M55" s="40">
        <v>0</v>
      </c>
      <c r="N55" s="36"/>
    </row>
    <row r="56" spans="1:14" x14ac:dyDescent="0.3">
      <c r="A56" s="2"/>
      <c r="B56" s="50">
        <v>1400</v>
      </c>
      <c r="C56" s="50"/>
      <c r="D56" s="51"/>
      <c r="E56" s="34" t="s">
        <v>1</v>
      </c>
      <c r="F56" s="14">
        <v>11</v>
      </c>
      <c r="G56" s="14">
        <v>2</v>
      </c>
      <c r="H56" s="37">
        <v>1700000</v>
      </c>
      <c r="I56" s="38">
        <v>0</v>
      </c>
      <c r="J56" s="39">
        <v>685843.59</v>
      </c>
      <c r="K56" s="40">
        <v>0</v>
      </c>
      <c r="L56" s="41">
        <v>485843.59</v>
      </c>
      <c r="M56" s="40">
        <v>0</v>
      </c>
      <c r="N56" s="36"/>
    </row>
    <row r="57" spans="1:14" ht="56.25" x14ac:dyDescent="0.3">
      <c r="A57" s="2"/>
      <c r="B57" s="10"/>
      <c r="C57" s="50">
        <v>1401</v>
      </c>
      <c r="D57" s="51"/>
      <c r="E57" s="34" t="s">
        <v>51</v>
      </c>
      <c r="F57" s="14">
        <v>13</v>
      </c>
      <c r="G57" s="14">
        <v>0</v>
      </c>
      <c r="H57" s="37">
        <f>H58</f>
        <v>4000</v>
      </c>
      <c r="I57" s="38">
        <v>0</v>
      </c>
      <c r="J57" s="39">
        <v>0</v>
      </c>
      <c r="K57" s="40">
        <v>0</v>
      </c>
      <c r="L57" s="41">
        <v>0</v>
      </c>
      <c r="M57" s="40">
        <v>0</v>
      </c>
      <c r="N57" s="36"/>
    </row>
    <row r="58" spans="1:14" ht="37.5" x14ac:dyDescent="0.3">
      <c r="A58" s="2"/>
      <c r="B58" s="1"/>
      <c r="C58" s="1"/>
      <c r="D58" s="1"/>
      <c r="E58" s="34" t="s">
        <v>52</v>
      </c>
      <c r="F58" s="14">
        <v>13</v>
      </c>
      <c r="G58" s="14">
        <v>1</v>
      </c>
      <c r="H58" s="37">
        <v>4000</v>
      </c>
      <c r="I58" s="38">
        <v>0</v>
      </c>
      <c r="J58" s="39">
        <v>0</v>
      </c>
      <c r="K58" s="40">
        <v>0</v>
      </c>
      <c r="L58" s="41">
        <v>0</v>
      </c>
      <c r="M58" s="40">
        <v>0</v>
      </c>
      <c r="N58" s="18"/>
    </row>
    <row r="59" spans="1:14" ht="75" x14ac:dyDescent="0.3">
      <c r="E59" s="34" t="s">
        <v>53</v>
      </c>
      <c r="F59" s="14">
        <v>14</v>
      </c>
      <c r="G59" s="14">
        <v>0</v>
      </c>
      <c r="H59" s="37">
        <f>H60+H61+H62</f>
        <v>77529399.239999995</v>
      </c>
      <c r="I59" s="37">
        <f t="shared" ref="I59:N59" si="6">I60+I61</f>
        <v>68262419</v>
      </c>
      <c r="J59" s="37">
        <f t="shared" si="6"/>
        <v>54609935</v>
      </c>
      <c r="K59" s="37">
        <f t="shared" si="6"/>
        <v>54609935</v>
      </c>
      <c r="L59" s="37">
        <f t="shared" si="6"/>
        <v>54609935</v>
      </c>
      <c r="M59" s="35">
        <f t="shared" si="6"/>
        <v>54609935</v>
      </c>
      <c r="N59" s="37">
        <f t="shared" si="6"/>
        <v>0</v>
      </c>
    </row>
    <row r="60" spans="1:14" ht="56.25" x14ac:dyDescent="0.3">
      <c r="E60" s="34" t="s">
        <v>54</v>
      </c>
      <c r="F60" s="14">
        <v>14</v>
      </c>
      <c r="G60" s="14">
        <v>1</v>
      </c>
      <c r="H60" s="37">
        <v>68262419</v>
      </c>
      <c r="I60" s="38">
        <v>68262419</v>
      </c>
      <c r="J60" s="39">
        <v>54609935</v>
      </c>
      <c r="K60" s="40">
        <v>54609935</v>
      </c>
      <c r="L60" s="41">
        <v>54609935</v>
      </c>
      <c r="M60" s="40">
        <v>54609935</v>
      </c>
    </row>
    <row r="61" spans="1:14" x14ac:dyDescent="0.3">
      <c r="E61" s="34" t="s">
        <v>55</v>
      </c>
      <c r="F61" s="14">
        <v>14</v>
      </c>
      <c r="G61" s="14">
        <v>2</v>
      </c>
      <c r="H61" s="37">
        <v>9059580.2400000002</v>
      </c>
      <c r="I61" s="38">
        <v>0</v>
      </c>
      <c r="J61" s="39">
        <v>0</v>
      </c>
      <c r="K61" s="40">
        <v>0</v>
      </c>
      <c r="L61" s="41">
        <v>0</v>
      </c>
      <c r="M61" s="40">
        <v>0</v>
      </c>
    </row>
    <row r="62" spans="1:14" x14ac:dyDescent="0.3">
      <c r="E62" s="34"/>
      <c r="F62" s="14">
        <v>14</v>
      </c>
      <c r="G62" s="14">
        <v>3</v>
      </c>
      <c r="H62" s="37">
        <v>207400</v>
      </c>
      <c r="I62" s="38">
        <v>0</v>
      </c>
      <c r="J62" s="39">
        <v>0</v>
      </c>
      <c r="K62" s="40">
        <v>0</v>
      </c>
      <c r="L62" s="41">
        <v>0</v>
      </c>
      <c r="M62" s="40">
        <v>0</v>
      </c>
    </row>
    <row r="63" spans="1:14" x14ac:dyDescent="0.3">
      <c r="E63" s="15" t="s">
        <v>0</v>
      </c>
      <c r="F63" s="42"/>
      <c r="G63" s="15"/>
      <c r="H63" s="38">
        <f>H16+H25+H27+H30+H36+H40+H47+H50+H55+H57+H59</f>
        <v>1128244640.23</v>
      </c>
      <c r="I63" s="38">
        <f t="shared" ref="I63:M63" si="7">I16+I25+I27+I30+I36+I40+I47+I50+I55+I57+I59</f>
        <v>678365449.20000005</v>
      </c>
      <c r="J63" s="38">
        <f t="shared" si="7"/>
        <v>1007962817.6899999</v>
      </c>
      <c r="K63" s="38">
        <f t="shared" si="7"/>
        <v>640845421.05999994</v>
      </c>
      <c r="L63" s="38">
        <f t="shared" si="7"/>
        <v>838907009.16000021</v>
      </c>
      <c r="M63" s="38">
        <f t="shared" si="7"/>
        <v>476062753.50999999</v>
      </c>
    </row>
  </sheetData>
  <mergeCells count="58">
    <mergeCell ref="J3:M3"/>
    <mergeCell ref="J2:M2"/>
    <mergeCell ref="J4:M4"/>
    <mergeCell ref="C45:D45"/>
    <mergeCell ref="B44:D44"/>
    <mergeCell ref="C39:D39"/>
    <mergeCell ref="C40:D40"/>
    <mergeCell ref="C41:D41"/>
    <mergeCell ref="C42:D42"/>
    <mergeCell ref="C43:D43"/>
    <mergeCell ref="B35:D35"/>
    <mergeCell ref="B38:D38"/>
    <mergeCell ref="C25:D25"/>
    <mergeCell ref="C27:D27"/>
    <mergeCell ref="C28:D28"/>
    <mergeCell ref="C30:D30"/>
    <mergeCell ref="C36:D36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7:D37"/>
    <mergeCell ref="C33:D33"/>
    <mergeCell ref="C34:D34"/>
    <mergeCell ref="A8:M8"/>
    <mergeCell ref="E10:I10"/>
    <mergeCell ref="E11:E14"/>
    <mergeCell ref="F11:G13"/>
    <mergeCell ref="H12:I12"/>
    <mergeCell ref="H13:H14"/>
    <mergeCell ref="I13:I14"/>
    <mergeCell ref="A9:M9"/>
    <mergeCell ref="J12:K12"/>
    <mergeCell ref="L12:M12"/>
    <mergeCell ref="H11:M11"/>
    <mergeCell ref="J13:J14"/>
    <mergeCell ref="B16:D16"/>
    <mergeCell ref="C23:D23"/>
    <mergeCell ref="L13:L14"/>
    <mergeCell ref="K13:K14"/>
    <mergeCell ref="M13:M14"/>
    <mergeCell ref="C31:D31"/>
    <mergeCell ref="C32:D32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2020-03-10T12:29:11Z</cp:lastPrinted>
  <dcterms:created xsi:type="dcterms:W3CDTF">2017-11-03T09:37:39Z</dcterms:created>
  <dcterms:modified xsi:type="dcterms:W3CDTF">2020-03-27T12:48:52Z</dcterms:modified>
</cp:coreProperties>
</file>