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05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59" i="2" l="1"/>
  <c r="I40" i="2" l="1"/>
  <c r="H59" i="2" l="1"/>
  <c r="I30" i="2" l="1"/>
  <c r="J40" i="2" l="1"/>
  <c r="K40" i="2"/>
  <c r="L40" i="2"/>
  <c r="M40" i="2"/>
  <c r="I47" i="2"/>
  <c r="J47" i="2"/>
  <c r="K47" i="2"/>
  <c r="L47" i="2"/>
  <c r="M47" i="2"/>
  <c r="J59" i="2" l="1"/>
  <c r="K59" i="2"/>
  <c r="L59" i="2"/>
  <c r="M59" i="2"/>
  <c r="N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3" i="2" l="1"/>
  <c r="J63" i="2"/>
  <c r="L63" i="2"/>
  <c r="I63" i="2"/>
  <c r="K63" i="2"/>
  <c r="H63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<sst xmlns="http://schemas.openxmlformats.org/spreadsheetml/2006/main" count="70" uniqueCount="66">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</sst>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0" xfId="1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abSelected="1" topLeftCell="E57" workbookViewId="0">
      <selection activeCell="I47" sqref="I47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48" t="s">
        <v>65</v>
      </c>
      <c r="K2" s="49"/>
      <c r="L2" s="49"/>
      <c r="M2" s="49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46" t="s">
        <v>64</v>
      </c>
      <c r="K3" s="47"/>
      <c r="L3" s="47"/>
      <c r="M3" s="47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50" t="s">
        <v>63</v>
      </c>
      <c r="K4" s="49"/>
      <c r="L4" s="49"/>
      <c r="M4" s="49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18"/>
    </row>
    <row r="9" spans="1:14" ht="60" customHeight="1" x14ac:dyDescent="0.3">
      <c r="A9" s="61" t="s">
        <v>61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18"/>
    </row>
    <row r="10" spans="1:14" ht="19.5" customHeight="1" x14ac:dyDescent="0.3">
      <c r="A10" s="24"/>
      <c r="B10" s="24"/>
      <c r="C10" s="24"/>
      <c r="D10" s="24"/>
      <c r="E10" s="54"/>
      <c r="F10" s="54"/>
      <c r="G10" s="54"/>
      <c r="H10" s="54"/>
      <c r="I10" s="54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5" t="s">
        <v>39</v>
      </c>
      <c r="F11" s="58" t="s">
        <v>38</v>
      </c>
      <c r="G11" s="55"/>
      <c r="H11" s="58" t="s">
        <v>37</v>
      </c>
      <c r="I11" s="58"/>
      <c r="J11" s="62"/>
      <c r="K11" s="62"/>
      <c r="L11" s="62"/>
      <c r="M11" s="62"/>
      <c r="N11" s="4"/>
    </row>
    <row r="12" spans="1:14" ht="29.25" customHeight="1" x14ac:dyDescent="0.3">
      <c r="A12" s="28"/>
      <c r="B12" s="28"/>
      <c r="C12" s="28"/>
      <c r="D12" s="29"/>
      <c r="E12" s="56"/>
      <c r="F12" s="59"/>
      <c r="G12" s="56"/>
      <c r="H12" s="58" t="s">
        <v>36</v>
      </c>
      <c r="I12" s="55"/>
      <c r="J12" s="59" t="s">
        <v>56</v>
      </c>
      <c r="K12" s="56"/>
      <c r="L12" s="59" t="s">
        <v>62</v>
      </c>
      <c r="M12" s="59"/>
      <c r="N12" s="4"/>
    </row>
    <row r="13" spans="1:14" ht="39" customHeight="1" x14ac:dyDescent="0.3">
      <c r="A13" s="28"/>
      <c r="B13" s="28"/>
      <c r="C13" s="28"/>
      <c r="D13" s="29"/>
      <c r="E13" s="56"/>
      <c r="F13" s="59"/>
      <c r="G13" s="56"/>
      <c r="H13" s="59" t="s">
        <v>35</v>
      </c>
      <c r="I13" s="56" t="s">
        <v>34</v>
      </c>
      <c r="J13" s="55" t="s">
        <v>35</v>
      </c>
      <c r="K13" s="58" t="s">
        <v>34</v>
      </c>
      <c r="L13" s="63" t="s">
        <v>35</v>
      </c>
      <c r="M13" s="58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57"/>
      <c r="F14" s="5" t="s">
        <v>31</v>
      </c>
      <c r="G14" s="11" t="s">
        <v>30</v>
      </c>
      <c r="H14" s="57"/>
      <c r="I14" s="60"/>
      <c r="J14" s="60"/>
      <c r="K14" s="57"/>
      <c r="L14" s="64"/>
      <c r="M14" s="57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51">
        <v>100</v>
      </c>
      <c r="C16" s="51"/>
      <c r="D16" s="52"/>
      <c r="E16" s="34" t="s">
        <v>41</v>
      </c>
      <c r="F16" s="14">
        <v>1</v>
      </c>
      <c r="G16" s="14">
        <v>0</v>
      </c>
      <c r="H16" s="35">
        <f>H17+H18+H19+H20+H21+H22+H23+H24</f>
        <v>74426151.840000004</v>
      </c>
      <c r="I16" s="35">
        <f t="shared" ref="I16:M16" si="0">I17+I18+I19+I20+I21+I22+I23+I24</f>
        <v>3982696.11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51">
        <v>102</v>
      </c>
      <c r="D17" s="52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51">
        <v>103</v>
      </c>
      <c r="D18" s="52"/>
      <c r="E18" s="34" t="s">
        <v>28</v>
      </c>
      <c r="F18" s="14">
        <v>1</v>
      </c>
      <c r="G18" s="14">
        <v>3</v>
      </c>
      <c r="H18" s="37">
        <v>762006.44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51">
        <v>104</v>
      </c>
      <c r="D19" s="52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51">
        <v>105</v>
      </c>
      <c r="D20" s="52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51">
        <v>106</v>
      </c>
      <c r="D21" s="52"/>
      <c r="E21" s="34" t="s">
        <v>25</v>
      </c>
      <c r="F21" s="14">
        <v>1</v>
      </c>
      <c r="G21" s="14">
        <v>6</v>
      </c>
      <c r="H21" s="37">
        <v>13151897.789999999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51">
        <v>111</v>
      </c>
      <c r="D22" s="52"/>
      <c r="E22" s="34" t="s">
        <v>57</v>
      </c>
      <c r="F22" s="14">
        <v>1</v>
      </c>
      <c r="G22" s="14">
        <v>7</v>
      </c>
      <c r="H22" s="37">
        <v>600000</v>
      </c>
      <c r="I22" s="38">
        <v>0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51">
        <v>113</v>
      </c>
      <c r="D23" s="52"/>
      <c r="E23" s="34" t="s">
        <v>24</v>
      </c>
      <c r="F23" s="14">
        <v>1</v>
      </c>
      <c r="G23" s="14">
        <v>11</v>
      </c>
      <c r="H23" s="37">
        <v>1170215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51">
        <v>200</v>
      </c>
      <c r="C24" s="51"/>
      <c r="D24" s="52"/>
      <c r="E24" s="34" t="s">
        <v>23</v>
      </c>
      <c r="F24" s="14">
        <v>1</v>
      </c>
      <c r="G24" s="14">
        <v>13</v>
      </c>
      <c r="H24" s="37">
        <v>31650056.530000001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51">
        <v>204</v>
      </c>
      <c r="D25" s="52"/>
      <c r="E25" s="34" t="s">
        <v>42</v>
      </c>
      <c r="F25" s="14">
        <v>2</v>
      </c>
      <c r="G25" s="14">
        <v>0</v>
      </c>
      <c r="H25" s="37">
        <f>H26</f>
        <v>253158.39999999999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51">
        <v>300</v>
      </c>
      <c r="C26" s="51"/>
      <c r="D26" s="52"/>
      <c r="E26" s="34" t="s">
        <v>22</v>
      </c>
      <c r="F26" s="14">
        <v>2</v>
      </c>
      <c r="G26" s="14">
        <v>4</v>
      </c>
      <c r="H26" s="37">
        <v>253158.39999999999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51">
        <v>309</v>
      </c>
      <c r="D27" s="52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51">
        <v>314</v>
      </c>
      <c r="D28" s="52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51">
        <v>400</v>
      </c>
      <c r="C29" s="51"/>
      <c r="D29" s="52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51">
        <v>401</v>
      </c>
      <c r="D30" s="52"/>
      <c r="E30" s="34" t="s">
        <v>44</v>
      </c>
      <c r="F30" s="14">
        <v>4</v>
      </c>
      <c r="G30" s="14">
        <v>0</v>
      </c>
      <c r="H30" s="37">
        <f>H31+H32+H33+H34+H35</f>
        <v>21756411.91</v>
      </c>
      <c r="I30" s="37">
        <f>I31+I32+I33+I34+I35</f>
        <v>8999351.0800000001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51">
        <v>405</v>
      </c>
      <c r="D31" s="52"/>
      <c r="E31" s="34" t="s">
        <v>19</v>
      </c>
      <c r="F31" s="14">
        <v>4</v>
      </c>
      <c r="G31" s="14">
        <v>1</v>
      </c>
      <c r="H31" s="37">
        <v>2401564.96</v>
      </c>
      <c r="I31" s="38">
        <v>1051564.96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51">
        <v>408</v>
      </c>
      <c r="D32" s="52"/>
      <c r="E32" s="34" t="s">
        <v>18</v>
      </c>
      <c r="F32" s="14">
        <v>4</v>
      </c>
      <c r="G32" s="14">
        <v>5</v>
      </c>
      <c r="H32" s="37">
        <v>4612865.8</v>
      </c>
      <c r="I32" s="38">
        <v>585057.53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51">
        <v>409</v>
      </c>
      <c r="D33" s="52"/>
      <c r="E33" s="34" t="s">
        <v>17</v>
      </c>
      <c r="F33" s="14">
        <v>4</v>
      </c>
      <c r="G33" s="14">
        <v>8</v>
      </c>
      <c r="H33" s="37">
        <v>9547522.5999999996</v>
      </c>
      <c r="I33" s="38">
        <v>6180681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51">
        <v>412</v>
      </c>
      <c r="D34" s="52"/>
      <c r="E34" s="34" t="s">
        <v>16</v>
      </c>
      <c r="F34" s="14">
        <v>4</v>
      </c>
      <c r="G34" s="14">
        <v>9</v>
      </c>
      <c r="H34" s="37">
        <v>4309458.55</v>
      </c>
      <c r="I34" s="38">
        <v>782047.59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51">
        <v>500</v>
      </c>
      <c r="C35" s="51"/>
      <c r="D35" s="52"/>
      <c r="E35" s="34" t="s">
        <v>15</v>
      </c>
      <c r="F35" s="14">
        <v>4</v>
      </c>
      <c r="G35" s="14">
        <v>12</v>
      </c>
      <c r="H35" s="37">
        <v>885000</v>
      </c>
      <c r="I35" s="38">
        <v>400000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51">
        <v>501</v>
      </c>
      <c r="D36" s="52"/>
      <c r="E36" s="34" t="s">
        <v>45</v>
      </c>
      <c r="F36" s="14">
        <v>5</v>
      </c>
      <c r="G36" s="14">
        <v>0</v>
      </c>
      <c r="H36" s="37">
        <f>H37+H38+H39</f>
        <v>3345596.3600000003</v>
      </c>
      <c r="I36" s="38">
        <v>0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51">
        <v>502</v>
      </c>
      <c r="D37" s="52"/>
      <c r="E37" s="34" t="s">
        <v>14</v>
      </c>
      <c r="F37" s="14">
        <v>5</v>
      </c>
      <c r="G37" s="14">
        <v>1</v>
      </c>
      <c r="H37" s="37">
        <v>1723626.36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51">
        <v>700</v>
      </c>
      <c r="C38" s="51"/>
      <c r="D38" s="52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51">
        <v>701</v>
      </c>
      <c r="D39" s="52"/>
      <c r="E39" s="34" t="s">
        <v>58</v>
      </c>
      <c r="F39" s="14">
        <v>5</v>
      </c>
      <c r="G39" s="14">
        <v>3</v>
      </c>
      <c r="H39" s="37">
        <v>335000</v>
      </c>
      <c r="I39" s="38">
        <v>0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51">
        <v>702</v>
      </c>
      <c r="D40" s="52"/>
      <c r="E40" s="34" t="s">
        <v>46</v>
      </c>
      <c r="F40" s="14">
        <v>7</v>
      </c>
      <c r="G40" s="14">
        <v>0</v>
      </c>
      <c r="H40" s="37">
        <f>H41+H42+H43+H44+H45+H46</f>
        <v>758555195.05999994</v>
      </c>
      <c r="I40" s="37">
        <f>I41+I42+I43+I44+I45+I46</f>
        <v>508563399.25</v>
      </c>
      <c r="J40" s="37">
        <f t="shared" ref="J40:M40" si="3">J41+J42+J43+J44+J45+J46</f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51">
        <v>703</v>
      </c>
      <c r="D41" s="52"/>
      <c r="E41" s="34" t="s">
        <v>12</v>
      </c>
      <c r="F41" s="14">
        <v>7</v>
      </c>
      <c r="G41" s="14">
        <v>1</v>
      </c>
      <c r="H41" s="37">
        <v>167139508.25</v>
      </c>
      <c r="I41" s="38">
        <v>84774411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51">
        <v>707</v>
      </c>
      <c r="D42" s="52"/>
      <c r="E42" s="34" t="s">
        <v>11</v>
      </c>
      <c r="F42" s="14">
        <v>7</v>
      </c>
      <c r="G42" s="14">
        <v>2</v>
      </c>
      <c r="H42" s="37">
        <v>381838522.70999998</v>
      </c>
      <c r="I42" s="38">
        <v>318289812.60000002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51">
        <v>709</v>
      </c>
      <c r="D43" s="52"/>
      <c r="E43" s="34" t="s">
        <v>10</v>
      </c>
      <c r="F43" s="14">
        <v>7</v>
      </c>
      <c r="G43" s="14">
        <v>3</v>
      </c>
      <c r="H43" s="37">
        <v>92085924.739999995</v>
      </c>
      <c r="I43" s="38">
        <v>47175488.649999999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51">
        <v>800</v>
      </c>
      <c r="C44" s="51"/>
      <c r="D44" s="52"/>
      <c r="E44" s="34" t="s">
        <v>47</v>
      </c>
      <c r="F44" s="14">
        <v>7</v>
      </c>
      <c r="G44" s="14">
        <v>5</v>
      </c>
      <c r="H44" s="37">
        <v>152181.56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51">
        <v>801</v>
      </c>
      <c r="D45" s="52"/>
      <c r="E45" s="34" t="s">
        <v>9</v>
      </c>
      <c r="F45" s="14">
        <v>7</v>
      </c>
      <c r="G45" s="14">
        <v>7</v>
      </c>
      <c r="H45" s="37">
        <v>32468471.050000001</v>
      </c>
      <c r="I45" s="38">
        <v>15493326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51">
        <v>804</v>
      </c>
      <c r="D46" s="52"/>
      <c r="E46" s="34" t="s">
        <v>8</v>
      </c>
      <c r="F46" s="14">
        <v>7</v>
      </c>
      <c r="G46" s="14">
        <v>9</v>
      </c>
      <c r="H46" s="37">
        <v>84870586.75</v>
      </c>
      <c r="I46" s="38">
        <v>42830361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51">
        <v>1000</v>
      </c>
      <c r="C47" s="51"/>
      <c r="D47" s="52"/>
      <c r="E47" s="34" t="s">
        <v>48</v>
      </c>
      <c r="F47" s="14">
        <v>8</v>
      </c>
      <c r="G47" s="14">
        <v>0</v>
      </c>
      <c r="H47" s="37">
        <f>H48+H49</f>
        <v>181745717.81999999</v>
      </c>
      <c r="I47" s="37">
        <f t="shared" ref="I47:M47" si="4">I48+I49</f>
        <v>87196189.159999996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51">
        <v>1001</v>
      </c>
      <c r="D48" s="52"/>
      <c r="E48" s="34" t="s">
        <v>7</v>
      </c>
      <c r="F48" s="14">
        <v>8</v>
      </c>
      <c r="G48" s="14">
        <v>1</v>
      </c>
      <c r="H48" s="37">
        <v>149009672.75</v>
      </c>
      <c r="I48" s="38">
        <v>79199819.159999996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51">
        <v>1003</v>
      </c>
      <c r="D49" s="52"/>
      <c r="E49" s="34" t="s">
        <v>6</v>
      </c>
      <c r="F49" s="14">
        <v>8</v>
      </c>
      <c r="G49" s="14">
        <v>4</v>
      </c>
      <c r="H49" s="37">
        <v>32736045.07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51">
        <v>1004</v>
      </c>
      <c r="D50" s="52"/>
      <c r="E50" s="34" t="s">
        <v>49</v>
      </c>
      <c r="F50" s="14">
        <v>10</v>
      </c>
      <c r="G50" s="14">
        <v>0</v>
      </c>
      <c r="H50" s="37">
        <f>H51+H52+H53+H54</f>
        <v>31514001</v>
      </c>
      <c r="I50" s="37">
        <f t="shared" ref="I50:N50" si="5">I51+I52+I53+I54</f>
        <v>24451664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51">
        <v>1006</v>
      </c>
      <c r="D51" s="52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51">
        <v>1100</v>
      </c>
      <c r="C52" s="51"/>
      <c r="D52" s="52"/>
      <c r="E52" s="34" t="s">
        <v>4</v>
      </c>
      <c r="F52" s="14">
        <v>10</v>
      </c>
      <c r="G52" s="14">
        <v>3</v>
      </c>
      <c r="H52" s="37">
        <v>4491872</v>
      </c>
      <c r="I52" s="38">
        <v>3061072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51">
        <v>1102</v>
      </c>
      <c r="D53" s="52"/>
      <c r="E53" s="34" t="s">
        <v>3</v>
      </c>
      <c r="F53" s="14">
        <v>10</v>
      </c>
      <c r="G53" s="14">
        <v>4</v>
      </c>
      <c r="H53" s="37">
        <v>18598614</v>
      </c>
      <c r="I53" s="38">
        <v>18598614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51">
        <v>1400</v>
      </c>
      <c r="C56" s="51"/>
      <c r="D56" s="52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51">
        <v>1401</v>
      </c>
      <c r="D57" s="52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H60+H61+H62</f>
        <v>78531087.239999995</v>
      </c>
      <c r="I59" s="37">
        <f>I60+I61+I62</f>
        <v>68991237</v>
      </c>
      <c r="J59" s="37">
        <f t="shared" ref="J59:N59" si="6">J60+J61</f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9069580.2400000002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34"/>
      <c r="F62" s="14">
        <v>14</v>
      </c>
      <c r="G62" s="14">
        <v>3</v>
      </c>
      <c r="H62" s="37">
        <v>1199088</v>
      </c>
      <c r="I62" s="38">
        <v>728818</v>
      </c>
      <c r="J62" s="39">
        <v>0</v>
      </c>
      <c r="K62" s="40">
        <v>0</v>
      </c>
      <c r="L62" s="41">
        <v>0</v>
      </c>
      <c r="M62" s="40">
        <v>0</v>
      </c>
    </row>
    <row r="63" spans="1:14" x14ac:dyDescent="0.3">
      <c r="E63" s="15" t="s">
        <v>0</v>
      </c>
      <c r="F63" s="42"/>
      <c r="G63" s="15"/>
      <c r="H63" s="38">
        <f>H16+H25+H27+H30+H36+H40+H47+H50+H55+H57+H59</f>
        <v>1152041319.6299999</v>
      </c>
      <c r="I63" s="38">
        <f t="shared" ref="I63:M63" si="7">I16+I25+I27+I30+I36+I40+I47+I50+I55+I57+I59</f>
        <v>702184536.60000002</v>
      </c>
      <c r="J63" s="38">
        <f t="shared" si="7"/>
        <v>1007962817.6899999</v>
      </c>
      <c r="K63" s="38">
        <f t="shared" si="7"/>
        <v>640845421.05999994</v>
      </c>
      <c r="L63" s="38">
        <f t="shared" si="7"/>
        <v>838907009.16000021</v>
      </c>
      <c r="M63" s="38">
        <f t="shared" si="7"/>
        <v>476062753.50999999</v>
      </c>
    </row>
  </sheetData>
  <mergeCells count="58"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2020-05-07T06:09:15Z</cp:lastPrinted>
  <dcterms:created xsi:type="dcterms:W3CDTF">2017-11-03T09:37:39Z</dcterms:created>
  <dcterms:modified xsi:type="dcterms:W3CDTF">2020-05-21T13:46:04Z</dcterms:modified>
</cp:coreProperties>
</file>