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C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11"/>
  <c r="C9" i="6" l="1"/>
  <c r="G51" i="9"/>
  <c r="F51"/>
  <c r="C13" i="6"/>
  <c r="D34" i="5"/>
  <c r="C34" s="1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12"/>
  <c r="C13"/>
  <c r="C11"/>
  <c r="D41"/>
  <c r="C41" s="1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D51"/>
  <c r="C10"/>
  <c r="C9"/>
  <c r="C8"/>
  <c r="C7"/>
  <c r="C6"/>
  <c r="C5"/>
  <c r="C6" i="6"/>
  <c r="D11" i="8"/>
  <c r="C11"/>
  <c r="D50" i="9" l="1"/>
  <c r="C50" s="1"/>
  <c r="C8" i="6"/>
  <c r="C10"/>
  <c r="C11"/>
  <c r="C12"/>
  <c r="C14"/>
  <c r="C5"/>
  <c r="E16" l="1"/>
  <c r="C16"/>
  <c r="E34" i="5" l="1"/>
  <c r="C10"/>
  <c r="C9"/>
  <c r="C8"/>
  <c r="C7"/>
  <c r="C6"/>
  <c r="C5"/>
  <c r="C27" i="3" l="1"/>
  <c r="E41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<sst xmlns="http://schemas.openxmlformats.org/spreadsheetml/2006/main" count="400" uniqueCount="65">
  <si>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</si>
  <si>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</si>
  <si>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</si>
  <si>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</si>
  <si>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</si>
  <si>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</si>
  <si>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</si>
  <si>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</si>
  <si>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</si>
  <si>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</si>
  <si>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</si>
  <si>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</si>
  <si>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</si>
  <si>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</si>
  <si>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</si>
  <si>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</si>
  <si>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</si>
  <si>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</si>
  <si>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</si>
  <si>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</si>
  <si>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</si>
  <si>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</si>
  <si>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</si>
  <si>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</si>
  <si>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</si>
  <si>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</si>
  <si>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</si>
  <si>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</si>
  <si>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</si>
  <si>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</si>
  <si>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</si>
  <si>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</si>
  <si>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</si>
  <si>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</si>
  <si>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</si>
  <si>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</si>
  <si>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</si>
  <si>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</si>
  <si>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</si>
  <si>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</si>
  <si>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</si>
  <si>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</si>
  <si>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</si>
  <si>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</si>
  <si>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</si>
  <si>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</si>
  <si>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</si>
  <si>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</si>
  <si>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</si>
  <si>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</si>
  <si>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</si>
  <si>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</si>
  <si>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</si>
  <si>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</si>
  <si>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</si>
  <si>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</si>
  <si>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</si>
  <si>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</si>
  <si>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</si>
  <si>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</si>
  <si>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</si>
  <si>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</si>
  <si>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</si>
  <si>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</si>
  <si>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 xml:space="preserve">                   Приложение №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</si>
</sst>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1" zoomScale="60" workbookViewId="0">
      <selection activeCell="L14" sqref="L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4" t="s">
        <v>64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8.75">
      <c r="B2" s="30"/>
      <c r="C2" s="74" t="s">
        <v>28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8.75">
      <c r="B3" s="30"/>
      <c r="C3" s="74" t="s">
        <v>60</v>
      </c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5" ht="18.75">
      <c r="B4" s="30"/>
      <c r="C4" s="74" t="s">
        <v>39</v>
      </c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5" ht="18.75">
      <c r="B5" s="30"/>
      <c r="C5" s="74" t="s">
        <v>45</v>
      </c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5" ht="18.75">
      <c r="B6" s="30"/>
      <c r="C6" s="74" t="s">
        <v>46</v>
      </c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2" t="s">
        <v>30</v>
      </c>
      <c r="K9" s="73"/>
      <c r="L9" s="73"/>
      <c r="M9" s="73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6" t="s">
        <v>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4"/>
      <c r="O12" s="4"/>
    </row>
    <row r="13" spans="1:15" s="8" customFormat="1" ht="18.75" customHeight="1">
      <c r="A13" s="5"/>
      <c r="B13" s="75" t="s">
        <v>23</v>
      </c>
      <c r="C13" s="75" t="s">
        <v>22</v>
      </c>
      <c r="D13" s="6"/>
      <c r="E13" s="75" t="s">
        <v>27</v>
      </c>
      <c r="F13" s="75" t="s">
        <v>26</v>
      </c>
      <c r="G13" s="75"/>
      <c r="H13" s="75" t="s">
        <v>29</v>
      </c>
      <c r="I13" s="75" t="s">
        <v>26</v>
      </c>
      <c r="J13" s="75"/>
      <c r="K13" s="75" t="s">
        <v>33</v>
      </c>
      <c r="L13" s="75" t="s">
        <v>26</v>
      </c>
      <c r="M13" s="75"/>
      <c r="N13" s="7"/>
      <c r="O13" s="7"/>
    </row>
    <row r="14" spans="1:15" s="8" customFormat="1" ht="409.5">
      <c r="A14" s="5"/>
      <c r="B14" s="75"/>
      <c r="C14" s="75"/>
      <c r="D14" s="6"/>
      <c r="E14" s="75"/>
      <c r="F14" s="22" t="s">
        <v>24</v>
      </c>
      <c r="G14" s="22" t="s">
        <v>25</v>
      </c>
      <c r="H14" s="75"/>
      <c r="I14" s="22" t="s">
        <v>24</v>
      </c>
      <c r="J14" s="22" t="s">
        <v>25</v>
      </c>
      <c r="K14" s="75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7" t="s">
        <v>1</v>
      </c>
      <c r="C35" s="77"/>
      <c r="D35" s="14">
        <v>540</v>
      </c>
      <c r="E35" s="17">
        <f t="shared" ref="E35:F35" si="3">SUM(E15:E34)</f>
        <v>3654922.8000000003</v>
      </c>
      <c r="F35" s="17">
        <f t="shared" si="3"/>
        <v>2000000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  <mergeCell ref="J9:M9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6" t="s">
        <v>32</v>
      </c>
      <c r="B1" s="76"/>
      <c r="C1" s="76"/>
      <c r="D1" s="76"/>
      <c r="E1" s="76"/>
      <c r="F1" s="76"/>
      <c r="G1" s="76"/>
      <c r="H1" s="76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5" t="s">
        <v>23</v>
      </c>
      <c r="B3" s="75" t="s">
        <v>22</v>
      </c>
      <c r="C3" s="75" t="s">
        <v>27</v>
      </c>
      <c r="D3" s="67" t="s">
        <v>26</v>
      </c>
      <c r="E3" s="75" t="s">
        <v>29</v>
      </c>
      <c r="F3" s="67" t="s">
        <v>26</v>
      </c>
      <c r="G3" s="75" t="s">
        <v>33</v>
      </c>
      <c r="H3" s="67" t="s">
        <v>26</v>
      </c>
    </row>
    <row r="4" spans="1:8" ht="229.5" customHeight="1">
      <c r="A4" s="75"/>
      <c r="B4" s="75"/>
      <c r="C4" s="75"/>
      <c r="D4" s="26" t="s">
        <v>42</v>
      </c>
      <c r="E4" s="75"/>
      <c r="F4" s="26" t="s">
        <v>42</v>
      </c>
      <c r="G4" s="75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8" t="s">
        <v>1</v>
      </c>
      <c r="B11" s="78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6.5" customHeight="1">
      <c r="A4" s="75"/>
      <c r="B4" s="75"/>
      <c r="C4" s="75"/>
      <c r="D4" s="26" t="s">
        <v>52</v>
      </c>
      <c r="E4" s="26" t="s">
        <v>35</v>
      </c>
      <c r="F4" s="75"/>
      <c r="G4" s="26" t="s">
        <v>52</v>
      </c>
      <c r="H4" s="27" t="s">
        <v>35</v>
      </c>
      <c r="I4" s="75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8" t="s">
        <v>1</v>
      </c>
      <c r="B21" s="78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workbookViewId="0">
      <selection activeCell="F15" sqref="F15:J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2.75" customHeight="1">
      <c r="A4" s="75"/>
      <c r="B4" s="75"/>
      <c r="C4" s="75"/>
      <c r="D4" s="26" t="s">
        <v>51</v>
      </c>
      <c r="E4" s="26" t="s">
        <v>35</v>
      </c>
      <c r="F4" s="75"/>
      <c r="G4" s="26" t="s">
        <v>51</v>
      </c>
      <c r="H4" s="27" t="s">
        <v>35</v>
      </c>
      <c r="I4" s="75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41253.599999999999</v>
      </c>
      <c r="D15" s="23">
        <v>41253.599999999999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8" t="s">
        <v>1</v>
      </c>
      <c r="B16" s="78"/>
      <c r="C16" s="28">
        <f t="shared" si="0"/>
        <v>148542.63</v>
      </c>
      <c r="D16" s="17">
        <f>SUM(D5:D15)</f>
        <v>148542.63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13" zoomScale="55" zoomScaleNormal="55" workbookViewId="0">
      <selection activeCell="C53" sqref="C53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2" t="s">
        <v>44</v>
      </c>
      <c r="M2" s="82"/>
      <c r="N2" s="4"/>
    </row>
    <row r="3" spans="1:14" ht="18.75">
      <c r="A3" s="75" t="s">
        <v>23</v>
      </c>
      <c r="B3" s="75" t="s">
        <v>22</v>
      </c>
      <c r="C3" s="75" t="s">
        <v>27</v>
      </c>
      <c r="D3" s="79" t="s">
        <v>26</v>
      </c>
      <c r="E3" s="83"/>
      <c r="F3" s="80"/>
      <c r="G3" s="75" t="s">
        <v>29</v>
      </c>
      <c r="H3" s="79" t="s">
        <v>26</v>
      </c>
      <c r="I3" s="83"/>
      <c r="J3" s="80"/>
      <c r="K3" s="75" t="s">
        <v>33</v>
      </c>
      <c r="L3" s="79" t="s">
        <v>26</v>
      </c>
      <c r="M3" s="83"/>
      <c r="N3" s="81"/>
    </row>
    <row r="4" spans="1:14" ht="300">
      <c r="A4" s="75"/>
      <c r="B4" s="75"/>
      <c r="C4" s="75"/>
      <c r="D4" s="26" t="s">
        <v>40</v>
      </c>
      <c r="E4" s="26" t="s">
        <v>34</v>
      </c>
      <c r="F4" s="26" t="s">
        <v>35</v>
      </c>
      <c r="G4" s="75"/>
      <c r="H4" s="26" t="s">
        <v>38</v>
      </c>
      <c r="I4" s="26" t="s">
        <v>34</v>
      </c>
      <c r="J4" s="27" t="s">
        <v>35</v>
      </c>
      <c r="K4" s="75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47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8" t="s">
        <v>1</v>
      </c>
      <c r="B28" s="78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abSelected="1" topLeftCell="B41" workbookViewId="0">
      <selection activeCell="I59" sqref="I59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84"/>
      <c r="R1" s="84"/>
    </row>
    <row r="2" spans="1:20" ht="18.75">
      <c r="A2" s="53"/>
      <c r="B2" s="53"/>
      <c r="C2" s="53"/>
      <c r="D2" s="53"/>
      <c r="E2" s="53"/>
      <c r="F2" s="53"/>
      <c r="G2" s="61"/>
      <c r="H2" s="70"/>
      <c r="I2" s="53"/>
      <c r="J2" s="53"/>
      <c r="K2" s="53"/>
      <c r="L2" s="53"/>
      <c r="M2" s="61"/>
      <c r="N2" s="70"/>
      <c r="O2" s="53"/>
      <c r="P2" s="54"/>
      <c r="Q2" s="54"/>
      <c r="R2" s="54" t="s">
        <v>58</v>
      </c>
    </row>
    <row r="3" spans="1:20" ht="25.5" customHeight="1">
      <c r="A3" s="75" t="s">
        <v>23</v>
      </c>
      <c r="B3" s="75" t="s">
        <v>22</v>
      </c>
      <c r="C3" s="75" t="s">
        <v>27</v>
      </c>
      <c r="D3" s="79" t="s">
        <v>26</v>
      </c>
      <c r="E3" s="85"/>
      <c r="F3" s="85"/>
      <c r="G3" s="85"/>
      <c r="H3" s="80"/>
      <c r="I3" s="75" t="s">
        <v>29</v>
      </c>
      <c r="J3" s="79" t="s">
        <v>26</v>
      </c>
      <c r="K3" s="85"/>
      <c r="L3" s="85"/>
      <c r="M3" s="85"/>
      <c r="N3" s="80"/>
      <c r="O3" s="75" t="s">
        <v>33</v>
      </c>
      <c r="P3" s="79" t="s">
        <v>26</v>
      </c>
      <c r="Q3" s="85"/>
      <c r="R3" s="85"/>
      <c r="S3" s="86"/>
      <c r="T3" s="81"/>
    </row>
    <row r="4" spans="1:20" ht="385.5" customHeight="1">
      <c r="A4" s="75"/>
      <c r="B4" s="75"/>
      <c r="C4" s="75"/>
      <c r="D4" s="26" t="s">
        <v>57</v>
      </c>
      <c r="E4" s="34" t="s">
        <v>42</v>
      </c>
      <c r="F4" s="59" t="s">
        <v>59</v>
      </c>
      <c r="G4" s="26" t="s">
        <v>62</v>
      </c>
      <c r="H4" s="26" t="s">
        <v>63</v>
      </c>
      <c r="I4" s="75"/>
      <c r="J4" s="26" t="s">
        <v>57</v>
      </c>
      <c r="K4" s="34" t="s">
        <v>42</v>
      </c>
      <c r="L4" s="59" t="s">
        <v>59</v>
      </c>
      <c r="M4" s="26" t="s">
        <v>62</v>
      </c>
      <c r="N4" s="26" t="s">
        <v>63</v>
      </c>
      <c r="O4" s="75"/>
      <c r="P4" s="64" t="s">
        <v>57</v>
      </c>
      <c r="Q4" s="65" t="s">
        <v>42</v>
      </c>
      <c r="R4" s="64" t="s">
        <v>59</v>
      </c>
      <c r="S4" s="26" t="s">
        <v>62</v>
      </c>
      <c r="T4" s="26" t="s">
        <v>63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3"/>
      <c r="T5" s="71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3"/>
      <c r="T6" s="71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3"/>
      <c r="T7" s="71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3"/>
      <c r="T8" s="71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3"/>
      <c r="T9" s="71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3"/>
      <c r="T10" s="71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3"/>
      <c r="T11" s="71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3"/>
      <c r="T12" s="71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3"/>
      <c r="T13" s="71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3"/>
      <c r="T14" s="71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3"/>
      <c r="T15" s="71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3"/>
      <c r="T16" s="71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3"/>
      <c r="T17" s="71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3"/>
      <c r="T18" s="71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3"/>
      <c r="T19" s="71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3"/>
      <c r="T20" s="71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3"/>
      <c r="T21" s="71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3"/>
      <c r="T22" s="71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3"/>
      <c r="T23" s="71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3"/>
      <c r="T24" s="71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3"/>
      <c r="T25" s="71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3"/>
      <c r="T26" s="71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3"/>
      <c r="T27" s="71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3"/>
      <c r="T28" s="71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3"/>
      <c r="T29" s="71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3"/>
      <c r="T30" s="71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3"/>
      <c r="T31" s="71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3"/>
      <c r="T32" s="71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3"/>
      <c r="T33" s="71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3"/>
      <c r="T34" s="71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50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328899.62</v>
      </c>
      <c r="D38" s="56">
        <v>71944.92</v>
      </c>
      <c r="E38" s="56"/>
      <c r="F38" s="56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9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293009.06</v>
      </c>
      <c r="D43" s="16">
        <v>0</v>
      </c>
      <c r="E43" s="56"/>
      <c r="F43" s="56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100000</v>
      </c>
      <c r="D47" s="16">
        <v>0</v>
      </c>
      <c r="E47" s="56"/>
      <c r="F47" s="56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2183217</v>
      </c>
      <c r="D49" s="16">
        <v>0</v>
      </c>
      <c r="E49" s="16">
        <v>0</v>
      </c>
      <c r="F49" s="16">
        <v>0</v>
      </c>
      <c r="G49" s="16">
        <v>2183217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0" customFormat="1" ht="18.75">
      <c r="A50" s="12">
        <v>16</v>
      </c>
      <c r="B50" s="10" t="s">
        <v>47</v>
      </c>
      <c r="C50" s="35">
        <f t="shared" si="2"/>
        <v>1210075.9600000002</v>
      </c>
      <c r="D50" s="56">
        <f>D51-D35-D37-D38-D42-D45</f>
        <v>103522.86000000004</v>
      </c>
      <c r="E50" s="56">
        <f t="shared" ref="E50:E51" si="3">SUM(E4:E33)</f>
        <v>0</v>
      </c>
      <c r="F50" s="16">
        <v>1106553.1000000001</v>
      </c>
      <c r="G50" s="16">
        <v>0</v>
      </c>
      <c r="H50" s="16">
        <v>500000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6" customFormat="1" ht="18.75">
      <c r="A51" s="62"/>
      <c r="B51" s="62" t="s">
        <v>1</v>
      </c>
      <c r="C51" s="68">
        <f>D51+F51+G51+H51</f>
        <v>9390663.5999999996</v>
      </c>
      <c r="D51" s="57">
        <f>SUM(D5:D34)</f>
        <v>544897.52</v>
      </c>
      <c r="E51" s="57">
        <f t="shared" si="3"/>
        <v>0</v>
      </c>
      <c r="F51" s="58">
        <f>SUM(F35:F50)</f>
        <v>6162549.0800000001</v>
      </c>
      <c r="G51" s="57">
        <f>G49</f>
        <v>2183217</v>
      </c>
      <c r="H51" s="57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selection activeCell="D20" sqref="D20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26" t="s">
        <v>49</v>
      </c>
      <c r="E4" s="34" t="s">
        <v>42</v>
      </c>
      <c r="F4" s="75"/>
      <c r="G4" s="26" t="s">
        <v>49</v>
      </c>
      <c r="H4" s="34" t="s">
        <v>42</v>
      </c>
      <c r="I4" s="75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4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f t="shared" si="1"/>
        <v>19020</v>
      </c>
      <c r="D18" s="35">
        <v>19020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f t="shared" si="1"/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f t="shared" si="1"/>
        <v>2233743.96</v>
      </c>
      <c r="D20" s="35">
        <v>2233743.96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5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78" t="s">
        <v>1</v>
      </c>
      <c r="B34" s="78"/>
      <c r="C34" s="68">
        <f t="shared" si="1"/>
        <v>6036460.9100000001</v>
      </c>
      <c r="D34" s="40">
        <f>SUM(D11:D33)</f>
        <v>6036460.9100000001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1"/>
  <sheetViews>
    <sheetView zoomScale="70" zoomScaleNormal="70" workbookViewId="0">
      <selection activeCell="D41" sqref="D41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34" t="s">
        <v>41</v>
      </c>
      <c r="E4" s="34" t="s">
        <v>42</v>
      </c>
      <c r="F4" s="75"/>
      <c r="G4" s="34" t="s">
        <v>41</v>
      </c>
      <c r="H4" s="34" t="s">
        <v>42</v>
      </c>
      <c r="I4" s="75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1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63683.93</v>
      </c>
      <c r="D13" s="38">
        <v>63683.93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39330</v>
      </c>
      <c r="D14" s="38">
        <v>39330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7">
        <f t="shared" si="1"/>
        <v>74022.45</v>
      </c>
      <c r="D16" s="38">
        <v>74022.45</v>
      </c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7">
        <f t="shared" si="1"/>
        <v>193000</v>
      </c>
      <c r="D30" s="38">
        <v>193000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7">
        <f t="shared" si="1"/>
        <v>105700</v>
      </c>
      <c r="D31" s="38">
        <v>105700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7">
        <f t="shared" si="1"/>
        <v>130000</v>
      </c>
      <c r="D32" s="38">
        <v>130000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7">
        <f t="shared" si="1"/>
        <v>40645</v>
      </c>
      <c r="D33" s="38">
        <v>40645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7">
        <f t="shared" si="1"/>
        <v>17200</v>
      </c>
      <c r="D34" s="38">
        <v>17200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7</v>
      </c>
      <c r="C35" s="37">
        <f t="shared" si="1"/>
        <v>248795.51</v>
      </c>
      <c r="D35" s="38">
        <v>248795.51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6</v>
      </c>
      <c r="C36" s="37">
        <f t="shared" si="1"/>
        <v>203329.52</v>
      </c>
      <c r="D36" s="38">
        <v>203329.52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4</v>
      </c>
      <c r="C37" s="37">
        <f t="shared" si="1"/>
        <v>14787</v>
      </c>
      <c r="D37" s="38">
        <v>14787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3</v>
      </c>
      <c r="C38" s="37">
        <f t="shared" si="1"/>
        <v>188944.41</v>
      </c>
      <c r="D38" s="38">
        <v>188944.41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2</v>
      </c>
      <c r="C39" s="37">
        <f t="shared" si="1"/>
        <v>10000</v>
      </c>
      <c r="D39" s="38">
        <v>10000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37</v>
      </c>
      <c r="C40" s="37">
        <f t="shared" si="1"/>
        <v>2923922</v>
      </c>
      <c r="D40" s="38">
        <v>2923922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>
      <c r="A41" s="78" t="s">
        <v>1</v>
      </c>
      <c r="B41" s="78"/>
      <c r="C41" s="39">
        <f t="shared" si="1"/>
        <v>4721287.7300000004</v>
      </c>
      <c r="D41" s="39">
        <f>SUM(D11:D40)</f>
        <v>4721287.7300000004</v>
      </c>
      <c r="E41" s="40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2021-09-10T06:05:15Z</cp:lastPrinted>
  <dcterms:created xsi:type="dcterms:W3CDTF">2017-10-30T13:20:53Z</dcterms:created>
  <dcterms:modified xsi:type="dcterms:W3CDTF">2021-09-13T03:21:32Z</dcterms:modified>
</cp:coreProperties>
</file>