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9" sheetId="10" r:id="rId2"/>
    <sheet name="Таблица 7" sheetId="8" r:id="rId3"/>
    <sheet name="Таблица 6" sheetId="7" r:id="rId4"/>
    <sheet name="Таблица 5" sheetId="6" r:id="rId5"/>
    <sheet name="Таблица 2" sheetId="3" r:id="rId6"/>
    <sheet name="Таблица 8" sheetId="9" r:id="rId7"/>
    <sheet name="Таблица 4" sheetId="5" r:id="rId8"/>
    <sheet name="Таблица 3" sheetId="4" r:id="rId9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D6" i="10"/>
  <c r="C6"/>
  <c r="D36" i="5"/>
  <c r="C35"/>
  <c r="C16" i="4"/>
  <c r="C18" i="5"/>
  <c r="D44" i="4"/>
  <c r="C36"/>
  <c r="C39"/>
  <c r="D51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9"/>
  <c r="C20"/>
  <c r="C21"/>
  <c r="C22"/>
  <c r="C23"/>
  <c r="C24"/>
  <c r="C25"/>
  <c r="C26"/>
  <c r="C27"/>
  <c r="C28"/>
  <c r="C29"/>
  <c r="C30"/>
  <c r="C31"/>
  <c r="C32"/>
  <c r="C33"/>
  <c r="C34"/>
  <c r="C11"/>
  <c r="C9" i="6" l="1"/>
  <c r="G51" i="9"/>
  <c r="F51"/>
  <c r="C51" s="1"/>
  <c r="C13" i="6"/>
  <c r="C36" i="5"/>
  <c r="C14" i="4"/>
  <c r="C15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40"/>
  <c r="C41"/>
  <c r="C42"/>
  <c r="C43"/>
  <c r="C12"/>
  <c r="C13"/>
  <c r="C11"/>
  <c r="C44"/>
  <c r="D21" i="7"/>
  <c r="C20"/>
  <c r="C21" s="1"/>
  <c r="E50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1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6" i="5" l="1"/>
  <c r="C10"/>
  <c r="C9"/>
  <c r="C8"/>
  <c r="C7"/>
  <c r="C6"/>
  <c r="C5"/>
  <c r="E44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7"/>
  <c r="F27"/>
  <c r="E27"/>
  <c r="C27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<sst xmlns="http://schemas.openxmlformats.org/spreadsheetml/2006/main" count="419" uniqueCount="67">
  <si>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</si>
  <si>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</si>
  <si>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</si>
  <si>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</si>
  <si>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</si>
  <si>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</si>
  <si>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</si>
  <si>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</si>
  <si>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</si>
  <si>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</si>
  <si>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</si>
  <si>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</si>
  <si>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</si>
  <si>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</si>
  <si>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</si>
  <si>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</si>
  <si>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</si>
  <si>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</si>
  <si>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</si>
  <si>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</si>
  <si>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</si>
  <si>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</si>
  <si>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</si>
  <si>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</si>
  <si>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</si>
  <si>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</si>
  <si>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</si>
  <si>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</si>
  <si>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</si>
  <si>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</si>
  <si>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</si>
  <si>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</si>
  <si>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</si>
  <si>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</si>
  <si>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</si>
  <si>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</si>
  <si>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</si>
  <si>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</si>
  <si>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</si>
  <si>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</si>
  <si>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</si>
  <si>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</si>
  <si>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</si>
  <si>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</si>
  <si>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</si>
  <si>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</si>
  <si>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</si>
  <si>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</si>
  <si>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</si>
  <si>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</si>
  <si>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</si>
  <si>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</si>
  <si>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</si>
  <si>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</si>
  <si>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</si>
  <si>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</si>
  <si>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</si>
  <si>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</si>
  <si>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</si>
  <si>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</si>
  <si>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</si>
  <si>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</si>
  <si>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</si>
  <si>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</si>
  <si>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Таблица 9</t>
  </si>
  <si>
    <r>
      <t>на финансовое обеспечение затрат, связанных с погашением задолженности перед поставщиками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топливно-энергетических ресурсов организациям коммунального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комплекса, осуществляющим регулируемый вид деятельности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в сфере теплоснабжения</t>
    </r>
  </si>
  <si>
    <t xml:space="preserve">                   Приложение № 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</si>
</sst>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tabSelected="1" view="pageBreakPreview" topLeftCell="B1" zoomScale="60"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78" t="s">
        <v>66</v>
      </c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5" ht="18.75">
      <c r="B2" s="30"/>
      <c r="C2" s="78" t="s">
        <v>28</v>
      </c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5" ht="18.75">
      <c r="B3" s="30"/>
      <c r="C3" s="78" t="s">
        <v>60</v>
      </c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15" ht="18.75">
      <c r="B4" s="30"/>
      <c r="C4" s="78" t="s">
        <v>39</v>
      </c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5" ht="18.75">
      <c r="B5" s="30"/>
      <c r="C5" s="78" t="s">
        <v>45</v>
      </c>
      <c r="D5" s="78"/>
      <c r="E5" s="78"/>
      <c r="F5" s="78"/>
      <c r="G5" s="78"/>
      <c r="H5" s="78"/>
      <c r="I5" s="78"/>
      <c r="J5" s="78"/>
      <c r="K5" s="78"/>
      <c r="L5" s="78"/>
      <c r="M5" s="78"/>
    </row>
    <row r="6" spans="1:15" ht="18.75">
      <c r="B6" s="30"/>
      <c r="C6" s="78" t="s">
        <v>46</v>
      </c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76" t="s">
        <v>30</v>
      </c>
      <c r="K9" s="77"/>
      <c r="L9" s="77"/>
      <c r="M9" s="77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80" t="s">
        <v>32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4"/>
      <c r="O12" s="4"/>
    </row>
    <row r="13" spans="1:15" s="8" customFormat="1" ht="18.75" customHeight="1">
      <c r="A13" s="5"/>
      <c r="B13" s="79" t="s">
        <v>23</v>
      </c>
      <c r="C13" s="79" t="s">
        <v>22</v>
      </c>
      <c r="D13" s="6"/>
      <c r="E13" s="79" t="s">
        <v>27</v>
      </c>
      <c r="F13" s="79" t="s">
        <v>26</v>
      </c>
      <c r="G13" s="79"/>
      <c r="H13" s="79" t="s">
        <v>29</v>
      </c>
      <c r="I13" s="79" t="s">
        <v>26</v>
      </c>
      <c r="J13" s="79"/>
      <c r="K13" s="79" t="s">
        <v>33</v>
      </c>
      <c r="L13" s="79" t="s">
        <v>26</v>
      </c>
      <c r="M13" s="79"/>
      <c r="N13" s="7"/>
      <c r="O13" s="7"/>
    </row>
    <row r="14" spans="1:15" s="8" customFormat="1" ht="409.5">
      <c r="A14" s="5"/>
      <c r="B14" s="79"/>
      <c r="C14" s="79"/>
      <c r="D14" s="6"/>
      <c r="E14" s="79"/>
      <c r="F14" s="22" t="s">
        <v>24</v>
      </c>
      <c r="G14" s="22" t="s">
        <v>25</v>
      </c>
      <c r="H14" s="79"/>
      <c r="I14" s="22" t="s">
        <v>24</v>
      </c>
      <c r="J14" s="22" t="s">
        <v>25</v>
      </c>
      <c r="K14" s="79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754761.2</v>
      </c>
      <c r="F22" s="23">
        <v>0</v>
      </c>
      <c r="G22" s="15">
        <v>754761.2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710103.26</v>
      </c>
      <c r="F30" s="23">
        <v>648857.66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81" t="s">
        <v>1</v>
      </c>
      <c r="C35" s="81"/>
      <c r="D35" s="14">
        <v>540</v>
      </c>
      <c r="E35" s="17">
        <f t="shared" ref="E35:F35" si="3">SUM(E15:E34)</f>
        <v>3762313.4600000004</v>
      </c>
      <c r="F35" s="17">
        <f t="shared" si="3"/>
        <v>2107390.66</v>
      </c>
      <c r="G35" s="17">
        <f>SUM(G15:G34)</f>
        <v>1654922.8000000003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  <mergeCell ref="J9:M9"/>
    <mergeCell ref="C6:M6"/>
    <mergeCell ref="C1:M1"/>
    <mergeCell ref="C2:M2"/>
    <mergeCell ref="C3:M3"/>
    <mergeCell ref="C4:M4"/>
    <mergeCell ref="C5:M5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workbookViewId="0">
      <selection activeCell="F4" sqref="F4"/>
    </sheetView>
  </sheetViews>
  <sheetFormatPr defaultRowHeight="15"/>
  <cols>
    <col min="1" max="1" width="6.42578125" customWidth="1"/>
    <col min="2" max="2" width="24.140625" customWidth="1"/>
    <col min="3" max="3" width="20.28515625" customWidth="1"/>
    <col min="4" max="4" width="26.7109375" customWidth="1"/>
    <col min="5" max="5" width="14.28515625" customWidth="1"/>
    <col min="6" max="6" width="27.5703125" customWidth="1"/>
    <col min="7" max="7" width="14" customWidth="1"/>
    <col min="8" max="8" width="27.28515625" customWidth="1"/>
  </cols>
  <sheetData>
    <row r="1" spans="1:8" ht="76.5" customHeight="1">
      <c r="A1" s="80" t="s">
        <v>32</v>
      </c>
      <c r="B1" s="80"/>
      <c r="C1" s="80"/>
      <c r="D1" s="80"/>
      <c r="E1" s="80"/>
      <c r="F1" s="80"/>
      <c r="G1" s="80"/>
      <c r="H1" s="80"/>
    </row>
    <row r="2" spans="1:8" ht="18.75">
      <c r="A2" s="72"/>
      <c r="B2" s="72"/>
      <c r="C2" s="72"/>
      <c r="D2" s="72"/>
      <c r="E2" s="72"/>
      <c r="F2" s="72"/>
      <c r="G2" s="72"/>
      <c r="H2" s="74" t="s">
        <v>64</v>
      </c>
    </row>
    <row r="3" spans="1:8" ht="24" customHeight="1">
      <c r="A3" s="79" t="s">
        <v>23</v>
      </c>
      <c r="B3" s="79" t="s">
        <v>22</v>
      </c>
      <c r="C3" s="79" t="s">
        <v>27</v>
      </c>
      <c r="D3" s="73" t="s">
        <v>26</v>
      </c>
      <c r="E3" s="79" t="s">
        <v>29</v>
      </c>
      <c r="F3" s="73" t="s">
        <v>26</v>
      </c>
      <c r="G3" s="79" t="s">
        <v>33</v>
      </c>
      <c r="H3" s="75" t="s">
        <v>26</v>
      </c>
    </row>
    <row r="4" spans="1:8" ht="315.75" customHeight="1">
      <c r="A4" s="79"/>
      <c r="B4" s="79"/>
      <c r="C4" s="79"/>
      <c r="D4" s="59" t="s">
        <v>65</v>
      </c>
      <c r="E4" s="79"/>
      <c r="F4" s="59" t="s">
        <v>65</v>
      </c>
      <c r="G4" s="79"/>
      <c r="H4" s="64" t="s">
        <v>65</v>
      </c>
    </row>
    <row r="5" spans="1:8" ht="37.5">
      <c r="A5" s="12">
        <v>1</v>
      </c>
      <c r="B5" s="10" t="s">
        <v>47</v>
      </c>
      <c r="C5" s="16">
        <v>35614000</v>
      </c>
      <c r="D5" s="16">
        <v>35614000</v>
      </c>
      <c r="E5" s="15">
        <v>0</v>
      </c>
      <c r="F5" s="16">
        <v>0</v>
      </c>
      <c r="G5" s="15">
        <v>0</v>
      </c>
      <c r="H5" s="15">
        <v>0</v>
      </c>
    </row>
    <row r="6" spans="1:8" ht="18.75">
      <c r="A6" s="82" t="s">
        <v>1</v>
      </c>
      <c r="B6" s="82"/>
      <c r="C6" s="28">
        <f>SUM(C5:C5)</f>
        <v>35614000</v>
      </c>
      <c r="D6" s="28">
        <f>SUM(D5:D5)</f>
        <v>35614000</v>
      </c>
      <c r="E6" s="29">
        <v>0</v>
      </c>
      <c r="F6" s="28">
        <v>0</v>
      </c>
      <c r="G6" s="29">
        <v>0</v>
      </c>
      <c r="H6" s="29">
        <v>0</v>
      </c>
    </row>
  </sheetData>
  <mergeCells count="7">
    <mergeCell ref="A6:B6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sqref="A1:XFD104857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80" t="s">
        <v>32</v>
      </c>
      <c r="B1" s="80"/>
      <c r="C1" s="80"/>
      <c r="D1" s="80"/>
      <c r="E1" s="80"/>
      <c r="F1" s="80"/>
      <c r="G1" s="80"/>
      <c r="H1" s="80"/>
    </row>
    <row r="2" spans="1:8" ht="18.75">
      <c r="A2" s="49"/>
      <c r="B2" s="49"/>
      <c r="C2" s="49"/>
      <c r="D2" s="49"/>
      <c r="E2" s="49"/>
      <c r="F2" s="49"/>
      <c r="G2" s="49"/>
      <c r="H2" s="50" t="s">
        <v>56</v>
      </c>
    </row>
    <row r="3" spans="1:8" ht="24" customHeight="1">
      <c r="A3" s="79" t="s">
        <v>23</v>
      </c>
      <c r="B3" s="79" t="s">
        <v>22</v>
      </c>
      <c r="C3" s="79" t="s">
        <v>27</v>
      </c>
      <c r="D3" s="67" t="s">
        <v>26</v>
      </c>
      <c r="E3" s="79" t="s">
        <v>29</v>
      </c>
      <c r="F3" s="67" t="s">
        <v>26</v>
      </c>
      <c r="G3" s="79" t="s">
        <v>33</v>
      </c>
      <c r="H3" s="67" t="s">
        <v>26</v>
      </c>
    </row>
    <row r="4" spans="1:8" ht="229.5" customHeight="1">
      <c r="A4" s="79"/>
      <c r="B4" s="79"/>
      <c r="C4" s="79"/>
      <c r="D4" s="26" t="s">
        <v>42</v>
      </c>
      <c r="E4" s="79"/>
      <c r="F4" s="26" t="s">
        <v>42</v>
      </c>
      <c r="G4" s="79"/>
      <c r="H4" s="26" t="s">
        <v>42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82" t="s">
        <v>1</v>
      </c>
      <c r="B11" s="82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3"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80" t="s">
        <v>32</v>
      </c>
      <c r="B1" s="80"/>
      <c r="C1" s="80"/>
      <c r="D1" s="80"/>
      <c r="E1" s="80"/>
      <c r="F1" s="80"/>
      <c r="G1" s="80"/>
      <c r="H1" s="80"/>
      <c r="I1" s="80"/>
      <c r="J1" s="80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55</v>
      </c>
      <c r="K2" s="4"/>
    </row>
    <row r="3" spans="1:11" ht="41.25" customHeight="1">
      <c r="A3" s="79" t="s">
        <v>23</v>
      </c>
      <c r="B3" s="79" t="s">
        <v>22</v>
      </c>
      <c r="C3" s="79" t="s">
        <v>27</v>
      </c>
      <c r="D3" s="83" t="s">
        <v>26</v>
      </c>
      <c r="E3" s="84"/>
      <c r="F3" s="79" t="s">
        <v>29</v>
      </c>
      <c r="G3" s="83" t="s">
        <v>26</v>
      </c>
      <c r="H3" s="84"/>
      <c r="I3" s="79" t="s">
        <v>33</v>
      </c>
      <c r="J3" s="83" t="s">
        <v>26</v>
      </c>
      <c r="K3" s="85"/>
    </row>
    <row r="4" spans="1:11" ht="226.5" customHeight="1">
      <c r="A4" s="79"/>
      <c r="B4" s="79"/>
      <c r="C4" s="79"/>
      <c r="D4" s="26" t="s">
        <v>52</v>
      </c>
      <c r="E4" s="26" t="s">
        <v>35</v>
      </c>
      <c r="F4" s="79"/>
      <c r="G4" s="26" t="s">
        <v>52</v>
      </c>
      <c r="H4" s="27" t="s">
        <v>35</v>
      </c>
      <c r="I4" s="79"/>
      <c r="J4" s="26" t="s">
        <v>52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53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61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82" t="s">
        <v>1</v>
      </c>
      <c r="B21" s="82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7" workbookViewId="0">
      <selection activeCell="F15" sqref="F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80" t="s">
        <v>32</v>
      </c>
      <c r="B1" s="80"/>
      <c r="C1" s="80"/>
      <c r="D1" s="80"/>
      <c r="E1" s="80"/>
      <c r="F1" s="80"/>
      <c r="G1" s="80"/>
      <c r="H1" s="80"/>
      <c r="I1" s="80"/>
      <c r="J1" s="80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50</v>
      </c>
      <c r="K2" s="4"/>
    </row>
    <row r="3" spans="1:11" ht="22.5" customHeight="1">
      <c r="A3" s="79" t="s">
        <v>23</v>
      </c>
      <c r="B3" s="79" t="s">
        <v>22</v>
      </c>
      <c r="C3" s="79" t="s">
        <v>27</v>
      </c>
      <c r="D3" s="83" t="s">
        <v>26</v>
      </c>
      <c r="E3" s="84"/>
      <c r="F3" s="79" t="s">
        <v>29</v>
      </c>
      <c r="G3" s="83" t="s">
        <v>26</v>
      </c>
      <c r="H3" s="84"/>
      <c r="I3" s="79" t="s">
        <v>33</v>
      </c>
      <c r="J3" s="83" t="s">
        <v>26</v>
      </c>
      <c r="K3" s="85"/>
    </row>
    <row r="4" spans="1:11" ht="222.75" customHeight="1">
      <c r="A4" s="79"/>
      <c r="B4" s="79"/>
      <c r="C4" s="79"/>
      <c r="D4" s="26" t="s">
        <v>51</v>
      </c>
      <c r="E4" s="26" t="s">
        <v>35</v>
      </c>
      <c r="F4" s="79"/>
      <c r="G4" s="26" t="s">
        <v>51</v>
      </c>
      <c r="H4" s="27" t="s">
        <v>35</v>
      </c>
      <c r="I4" s="79"/>
      <c r="J4" s="26" t="s">
        <v>51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12188.57</v>
      </c>
      <c r="D15" s="23">
        <v>12188.57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82" t="s">
        <v>1</v>
      </c>
      <c r="B16" s="82"/>
      <c r="C16" s="28">
        <f t="shared" si="0"/>
        <v>119477.6</v>
      </c>
      <c r="D16" s="17">
        <f>SUM(D5:D15)</f>
        <v>119477.6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7"/>
  <sheetViews>
    <sheetView topLeftCell="A10" zoomScale="55" zoomScaleNormal="55" workbookViewId="0">
      <selection activeCell="D41" sqref="D41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80" t="s">
        <v>32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6" t="s">
        <v>44</v>
      </c>
      <c r="M2" s="86"/>
      <c r="N2" s="4"/>
    </row>
    <row r="3" spans="1:14" ht="18.75">
      <c r="A3" s="79" t="s">
        <v>23</v>
      </c>
      <c r="B3" s="79" t="s">
        <v>22</v>
      </c>
      <c r="C3" s="79" t="s">
        <v>27</v>
      </c>
      <c r="D3" s="83" t="s">
        <v>26</v>
      </c>
      <c r="E3" s="87"/>
      <c r="F3" s="84"/>
      <c r="G3" s="79" t="s">
        <v>29</v>
      </c>
      <c r="H3" s="83" t="s">
        <v>26</v>
      </c>
      <c r="I3" s="87"/>
      <c r="J3" s="84"/>
      <c r="K3" s="79" t="s">
        <v>33</v>
      </c>
      <c r="L3" s="83" t="s">
        <v>26</v>
      </c>
      <c r="M3" s="87"/>
      <c r="N3" s="85"/>
    </row>
    <row r="4" spans="1:14" ht="300">
      <c r="A4" s="79"/>
      <c r="B4" s="79"/>
      <c r="C4" s="79"/>
      <c r="D4" s="26" t="s">
        <v>40</v>
      </c>
      <c r="E4" s="26" t="s">
        <v>34</v>
      </c>
      <c r="F4" s="26" t="s">
        <v>35</v>
      </c>
      <c r="G4" s="79"/>
      <c r="H4" s="26" t="s">
        <v>38</v>
      </c>
      <c r="I4" s="26" t="s">
        <v>34</v>
      </c>
      <c r="J4" s="27" t="s">
        <v>35</v>
      </c>
      <c r="K4" s="79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54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289756.48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18.75">
      <c r="A27" s="82" t="s">
        <v>1</v>
      </c>
      <c r="B27" s="82"/>
      <c r="C27" s="28">
        <f>D27+E27</f>
        <v>1868886.74</v>
      </c>
      <c r="D27" s="17">
        <f>SUM(D5:D26)</f>
        <v>489061.54</v>
      </c>
      <c r="E27" s="17">
        <f>SUM(E5:E26)</f>
        <v>1379825.2</v>
      </c>
      <c r="F27" s="17">
        <f>SUM(F5:F26)</f>
        <v>677112.41</v>
      </c>
      <c r="G27" s="28">
        <v>0</v>
      </c>
      <c r="H27" s="17">
        <v>0</v>
      </c>
      <c r="I27" s="29">
        <v>0</v>
      </c>
      <c r="J27" s="29">
        <v>0</v>
      </c>
      <c r="K27" s="28">
        <v>0</v>
      </c>
      <c r="L27" s="17">
        <v>0</v>
      </c>
      <c r="M27" s="29">
        <v>0</v>
      </c>
      <c r="N27" s="29">
        <v>0</v>
      </c>
    </row>
  </sheetData>
  <mergeCells count="11">
    <mergeCell ref="A27:B27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1"/>
  <sheetViews>
    <sheetView topLeftCell="B41" workbookViewId="0">
      <selection activeCell="B50" sqref="B50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80" t="s">
        <v>32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8"/>
      <c r="R1" s="88"/>
    </row>
    <row r="2" spans="1:20" ht="18.75">
      <c r="A2" s="53"/>
      <c r="B2" s="53"/>
      <c r="C2" s="53"/>
      <c r="D2" s="53"/>
      <c r="E2" s="53"/>
      <c r="F2" s="53"/>
      <c r="G2" s="61"/>
      <c r="H2" s="70"/>
      <c r="I2" s="53"/>
      <c r="J2" s="53"/>
      <c r="K2" s="53"/>
      <c r="L2" s="53"/>
      <c r="M2" s="61"/>
      <c r="N2" s="70"/>
      <c r="O2" s="53"/>
      <c r="P2" s="54"/>
      <c r="Q2" s="54"/>
      <c r="R2" s="54" t="s">
        <v>58</v>
      </c>
    </row>
    <row r="3" spans="1:20" ht="25.5" customHeight="1">
      <c r="A3" s="79" t="s">
        <v>23</v>
      </c>
      <c r="B3" s="79" t="s">
        <v>22</v>
      </c>
      <c r="C3" s="79" t="s">
        <v>27</v>
      </c>
      <c r="D3" s="83" t="s">
        <v>26</v>
      </c>
      <c r="E3" s="89"/>
      <c r="F3" s="89"/>
      <c r="G3" s="89"/>
      <c r="H3" s="84"/>
      <c r="I3" s="79" t="s">
        <v>29</v>
      </c>
      <c r="J3" s="83" t="s">
        <v>26</v>
      </c>
      <c r="K3" s="89"/>
      <c r="L3" s="89"/>
      <c r="M3" s="89"/>
      <c r="N3" s="84"/>
      <c r="O3" s="79" t="s">
        <v>33</v>
      </c>
      <c r="P3" s="83" t="s">
        <v>26</v>
      </c>
      <c r="Q3" s="89"/>
      <c r="R3" s="89"/>
      <c r="S3" s="90"/>
      <c r="T3" s="85"/>
    </row>
    <row r="4" spans="1:20" ht="385.5" customHeight="1">
      <c r="A4" s="79"/>
      <c r="B4" s="79"/>
      <c r="C4" s="79"/>
      <c r="D4" s="26" t="s">
        <v>57</v>
      </c>
      <c r="E4" s="34" t="s">
        <v>42</v>
      </c>
      <c r="F4" s="59" t="s">
        <v>59</v>
      </c>
      <c r="G4" s="26" t="s">
        <v>62</v>
      </c>
      <c r="H4" s="26" t="s">
        <v>63</v>
      </c>
      <c r="I4" s="79"/>
      <c r="J4" s="26" t="s">
        <v>57</v>
      </c>
      <c r="K4" s="34" t="s">
        <v>42</v>
      </c>
      <c r="L4" s="59" t="s">
        <v>59</v>
      </c>
      <c r="M4" s="26" t="s">
        <v>62</v>
      </c>
      <c r="N4" s="26" t="s">
        <v>63</v>
      </c>
      <c r="O4" s="79"/>
      <c r="P4" s="64" t="s">
        <v>57</v>
      </c>
      <c r="Q4" s="65" t="s">
        <v>42</v>
      </c>
      <c r="R4" s="64" t="s">
        <v>59</v>
      </c>
      <c r="S4" s="26" t="s">
        <v>62</v>
      </c>
      <c r="T4" s="26" t="s">
        <v>63</v>
      </c>
    </row>
    <row r="5" spans="1:20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36"/>
      <c r="H5" s="36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3"/>
      <c r="T5" s="71"/>
    </row>
    <row r="6" spans="1:20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36"/>
      <c r="H6" s="36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3"/>
      <c r="T6" s="71"/>
    </row>
    <row r="7" spans="1:20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36"/>
      <c r="H7" s="36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3"/>
      <c r="T7" s="71"/>
    </row>
    <row r="8" spans="1:20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38"/>
      <c r="H8" s="38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3"/>
      <c r="T8" s="71"/>
    </row>
    <row r="9" spans="1:20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38"/>
      <c r="H9" s="38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3"/>
      <c r="T9" s="71"/>
    </row>
    <row r="10" spans="1:20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38"/>
      <c r="H10" s="38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3"/>
      <c r="T10" s="71"/>
    </row>
    <row r="11" spans="1:20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56"/>
      <c r="H11" s="56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3"/>
      <c r="T11" s="71"/>
    </row>
    <row r="12" spans="1:20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56"/>
      <c r="H12" s="56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3"/>
      <c r="T12" s="71"/>
    </row>
    <row r="13" spans="1:20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56"/>
      <c r="H13" s="56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3"/>
      <c r="T13" s="71"/>
    </row>
    <row r="14" spans="1:20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56"/>
      <c r="H14" s="56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3"/>
      <c r="T14" s="71"/>
    </row>
    <row r="15" spans="1:20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56"/>
      <c r="H15" s="56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3"/>
      <c r="T15" s="71"/>
    </row>
    <row r="16" spans="1:20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56"/>
      <c r="H16" s="56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3"/>
      <c r="T16" s="71"/>
    </row>
    <row r="17" spans="1:20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56"/>
      <c r="H17" s="56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3"/>
      <c r="T17" s="71"/>
    </row>
    <row r="18" spans="1:20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56"/>
      <c r="H18" s="56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3"/>
      <c r="T18" s="71"/>
    </row>
    <row r="19" spans="1:20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56"/>
      <c r="H19" s="56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3"/>
      <c r="T19" s="71"/>
    </row>
    <row r="20" spans="1:20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56"/>
      <c r="H20" s="56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3"/>
      <c r="T20" s="71"/>
    </row>
    <row r="21" spans="1:20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56"/>
      <c r="H21" s="56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3"/>
      <c r="T21" s="71"/>
    </row>
    <row r="22" spans="1:20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56"/>
      <c r="H22" s="56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3"/>
      <c r="T22" s="71"/>
    </row>
    <row r="23" spans="1:20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56"/>
      <c r="H23" s="56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3"/>
      <c r="T23" s="71"/>
    </row>
    <row r="24" spans="1:20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56"/>
      <c r="H24" s="56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3"/>
      <c r="T24" s="71"/>
    </row>
    <row r="25" spans="1:20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56"/>
      <c r="H25" s="56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3"/>
      <c r="T25" s="71"/>
    </row>
    <row r="26" spans="1:20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56"/>
      <c r="H26" s="56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3"/>
      <c r="T26" s="71"/>
    </row>
    <row r="27" spans="1:20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56"/>
      <c r="H27" s="56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3"/>
      <c r="T27" s="71"/>
    </row>
    <row r="28" spans="1:20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56"/>
      <c r="H28" s="56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3"/>
      <c r="T28" s="71"/>
    </row>
    <row r="29" spans="1:20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56"/>
      <c r="H29" s="56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3"/>
      <c r="T29" s="71"/>
    </row>
    <row r="30" spans="1:20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56"/>
      <c r="H30" s="56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3"/>
      <c r="T30" s="71"/>
    </row>
    <row r="31" spans="1:20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56"/>
      <c r="H31" s="56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3"/>
      <c r="T31" s="71"/>
    </row>
    <row r="32" spans="1:20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56"/>
      <c r="H32" s="56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3"/>
      <c r="T32" s="71"/>
    </row>
    <row r="33" spans="1:20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56"/>
      <c r="H33" s="56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3"/>
      <c r="T33" s="71"/>
    </row>
    <row r="34" spans="1:20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56"/>
      <c r="H34" s="56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3"/>
      <c r="T34" s="71"/>
    </row>
    <row r="35" spans="1:20" ht="37.5">
      <c r="A35" s="12">
        <v>1</v>
      </c>
      <c r="B35" s="10" t="s">
        <v>20</v>
      </c>
      <c r="C35" s="35">
        <f>D35+F35</f>
        <v>302009.21999999997</v>
      </c>
      <c r="D35" s="56">
        <v>169245.44</v>
      </c>
      <c r="E35" s="56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5">
        <f>D36+F36</f>
        <v>150000</v>
      </c>
      <c r="D36" s="16">
        <v>0</v>
      </c>
      <c r="E36" s="56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5">
        <f t="shared" ref="C37:C50" si="2">D37+F37</f>
        <v>668967.48</v>
      </c>
      <c r="D37" s="56">
        <v>72533.759999999995</v>
      </c>
      <c r="E37" s="56"/>
      <c r="F37" s="56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5">
        <f t="shared" si="2"/>
        <v>328899.62</v>
      </c>
      <c r="D38" s="56">
        <v>71944.92</v>
      </c>
      <c r="E38" s="56"/>
      <c r="F38" s="56">
        <v>256954.7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5">
        <f>D39+F39</f>
        <v>150000</v>
      </c>
      <c r="D39" s="16">
        <v>0</v>
      </c>
      <c r="E39" s="56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5">
        <f t="shared" si="2"/>
        <v>620000</v>
      </c>
      <c r="D40" s="69">
        <v>0</v>
      </c>
      <c r="E40" s="56"/>
      <c r="F40" s="56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5">
        <f>F41</f>
        <v>75000</v>
      </c>
      <c r="D41" s="16">
        <v>0</v>
      </c>
      <c r="E41" s="56"/>
      <c r="F41" s="56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5">
        <f t="shared" si="2"/>
        <v>450647.89</v>
      </c>
      <c r="D42" s="56">
        <v>42311.360000000001</v>
      </c>
      <c r="E42" s="56"/>
      <c r="F42" s="56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5">
        <f t="shared" si="2"/>
        <v>293009.06</v>
      </c>
      <c r="D43" s="16">
        <v>0</v>
      </c>
      <c r="E43" s="56"/>
      <c r="F43" s="56">
        <v>293009.06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5">
        <f>F44</f>
        <v>75000</v>
      </c>
      <c r="D44" s="16">
        <v>0</v>
      </c>
      <c r="E44" s="56"/>
      <c r="F44" s="56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5">
        <f t="shared" si="2"/>
        <v>1279237.2</v>
      </c>
      <c r="D45" s="56">
        <v>85339.18</v>
      </c>
      <c r="E45" s="56"/>
      <c r="F45" s="56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5">
        <f t="shared" si="2"/>
        <v>829600.17</v>
      </c>
      <c r="D46" s="16">
        <v>0</v>
      </c>
      <c r="E46" s="56"/>
      <c r="F46" s="56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5">
        <f>F47</f>
        <v>100000</v>
      </c>
      <c r="D47" s="16">
        <v>0</v>
      </c>
      <c r="E47" s="56"/>
      <c r="F47" s="56">
        <v>100000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5">
        <f>F48</f>
        <v>175000</v>
      </c>
      <c r="D48" s="16">
        <v>0</v>
      </c>
      <c r="E48" s="56"/>
      <c r="F48" s="56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5">
        <f>G49+H49</f>
        <v>2683217</v>
      </c>
      <c r="D49" s="16">
        <v>0</v>
      </c>
      <c r="E49" s="16">
        <v>0</v>
      </c>
      <c r="F49" s="16">
        <v>0</v>
      </c>
      <c r="G49" s="16">
        <v>2183217</v>
      </c>
      <c r="H49" s="16">
        <v>500000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0" customFormat="1" ht="18.75">
      <c r="A50" s="12">
        <v>16</v>
      </c>
      <c r="B50" s="10" t="s">
        <v>47</v>
      </c>
      <c r="C50" s="35">
        <f t="shared" si="2"/>
        <v>381000</v>
      </c>
      <c r="D50" s="16">
        <v>0</v>
      </c>
      <c r="E50" s="56">
        <f t="shared" ref="E50:E51" si="3">SUM(E4:E33)</f>
        <v>0</v>
      </c>
      <c r="F50" s="16">
        <v>381000</v>
      </c>
      <c r="G50" s="16">
        <v>0</v>
      </c>
      <c r="H50" s="16">
        <v>0</v>
      </c>
      <c r="I50" s="16">
        <v>0</v>
      </c>
      <c r="J50" s="23">
        <v>0</v>
      </c>
      <c r="K50" s="23">
        <v>0</v>
      </c>
      <c r="L50" s="23">
        <v>0</v>
      </c>
      <c r="M50" s="23">
        <v>0</v>
      </c>
      <c r="N50" s="16">
        <v>0</v>
      </c>
      <c r="O50" s="16">
        <v>0</v>
      </c>
      <c r="P50" s="23">
        <v>0</v>
      </c>
      <c r="Q50" s="16">
        <v>0</v>
      </c>
      <c r="R50" s="23">
        <v>0</v>
      </c>
      <c r="S50" s="16">
        <v>0</v>
      </c>
      <c r="T50" s="16">
        <v>0</v>
      </c>
    </row>
    <row r="51" spans="1:20" s="66" customFormat="1" ht="18.75">
      <c r="A51" s="62"/>
      <c r="B51" s="62" t="s">
        <v>1</v>
      </c>
      <c r="C51" s="68">
        <f>D51+F51+G51+H51</f>
        <v>8561587.6400000006</v>
      </c>
      <c r="D51" s="57">
        <f>SUM(D35:D50)</f>
        <v>441374.66</v>
      </c>
      <c r="E51" s="57">
        <f t="shared" si="3"/>
        <v>0</v>
      </c>
      <c r="F51" s="58">
        <f>SUM(F35:F50)</f>
        <v>5436995.9800000004</v>
      </c>
      <c r="G51" s="57">
        <f>G49</f>
        <v>2183217</v>
      </c>
      <c r="H51" s="57">
        <v>500000</v>
      </c>
      <c r="I51" s="28">
        <v>0</v>
      </c>
      <c r="J51" s="17">
        <v>0</v>
      </c>
      <c r="K51" s="17">
        <v>0</v>
      </c>
      <c r="L51" s="17">
        <v>0</v>
      </c>
      <c r="M51" s="28">
        <v>0</v>
      </c>
      <c r="N51" s="28">
        <v>0</v>
      </c>
      <c r="O51" s="28">
        <v>0</v>
      </c>
      <c r="P51" s="17">
        <v>0</v>
      </c>
      <c r="Q51" s="28">
        <v>0</v>
      </c>
      <c r="R51" s="17">
        <v>0</v>
      </c>
      <c r="S51" s="28">
        <v>0</v>
      </c>
      <c r="T51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opLeftCell="A4" workbookViewId="0">
      <selection activeCell="L18" sqref="L18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80" t="s">
        <v>32</v>
      </c>
      <c r="B1" s="80"/>
      <c r="C1" s="80"/>
      <c r="D1" s="80"/>
      <c r="E1" s="80"/>
      <c r="F1" s="80"/>
      <c r="G1" s="80"/>
      <c r="H1" s="80"/>
      <c r="I1" s="80"/>
      <c r="J1" s="80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48</v>
      </c>
      <c r="K2" s="43"/>
      <c r="L2" s="4"/>
    </row>
    <row r="3" spans="1:12" ht="18.75">
      <c r="A3" s="79" t="s">
        <v>23</v>
      </c>
      <c r="B3" s="79" t="s">
        <v>22</v>
      </c>
      <c r="C3" s="79" t="s">
        <v>27</v>
      </c>
      <c r="D3" s="83" t="s">
        <v>26</v>
      </c>
      <c r="E3" s="84"/>
      <c r="F3" s="79" t="s">
        <v>29</v>
      </c>
      <c r="G3" s="83" t="s">
        <v>26</v>
      </c>
      <c r="H3" s="89"/>
      <c r="I3" s="79" t="s">
        <v>33</v>
      </c>
      <c r="J3" s="41" t="s">
        <v>26</v>
      </c>
      <c r="K3" s="44"/>
      <c r="L3" s="45"/>
    </row>
    <row r="4" spans="1:12" ht="187.5">
      <c r="A4" s="79"/>
      <c r="B4" s="79"/>
      <c r="C4" s="79"/>
      <c r="D4" s="26" t="s">
        <v>49</v>
      </c>
      <c r="E4" s="34" t="s">
        <v>42</v>
      </c>
      <c r="F4" s="79"/>
      <c r="G4" s="26" t="s">
        <v>49</v>
      </c>
      <c r="H4" s="34" t="s">
        <v>42</v>
      </c>
      <c r="I4" s="79"/>
      <c r="J4" s="26" t="s">
        <v>49</v>
      </c>
      <c r="K4" s="34" t="s">
        <v>42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f>D11</f>
        <v>628706.30000000005</v>
      </c>
      <c r="D11" s="35">
        <v>628706.30000000005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f t="shared" ref="C12:C36" si="1">D12</f>
        <v>176762.61</v>
      </c>
      <c r="D12" s="35">
        <v>176762.61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f t="shared" si="1"/>
        <v>515125.57</v>
      </c>
      <c r="D13" s="35">
        <v>515125.57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f t="shared" si="1"/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f t="shared" si="1"/>
        <v>1506030.41</v>
      </c>
      <c r="D15" s="35">
        <v>1506030.41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f t="shared" si="1"/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f t="shared" si="1"/>
        <v>108406.99</v>
      </c>
      <c r="D17" s="35">
        <v>108406.99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18.75">
      <c r="A18" s="12">
        <v>8</v>
      </c>
      <c r="B18" s="10" t="s">
        <v>8</v>
      </c>
      <c r="C18" s="35">
        <f>D18</f>
        <v>120781.73</v>
      </c>
      <c r="D18" s="35">
        <v>120781.73</v>
      </c>
      <c r="E18" s="51"/>
      <c r="F18" s="16">
        <v>0</v>
      </c>
      <c r="G18" s="23">
        <v>0</v>
      </c>
      <c r="H18" s="23"/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5</v>
      </c>
      <c r="C19" s="35">
        <f t="shared" si="1"/>
        <v>19020</v>
      </c>
      <c r="D19" s="35">
        <v>19020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4</v>
      </c>
      <c r="C20" s="35">
        <f t="shared" si="1"/>
        <v>119523.97</v>
      </c>
      <c r="D20" s="35">
        <v>119523.97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>
      <c r="A21" s="12">
        <v>11</v>
      </c>
      <c r="B21" s="10" t="s">
        <v>3</v>
      </c>
      <c r="C21" s="35">
        <f t="shared" si="1"/>
        <v>2233743.96</v>
      </c>
      <c r="D21" s="35">
        <v>2233743.96</v>
      </c>
      <c r="E21" s="51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/>
      <c r="L21" s="7"/>
    </row>
    <row r="22" spans="1:12" ht="37.5" hidden="1">
      <c r="A22" s="12">
        <v>9</v>
      </c>
      <c r="B22" s="10" t="s">
        <v>36</v>
      </c>
      <c r="C22" s="35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18.75" hidden="1">
      <c r="A23" s="12">
        <v>10</v>
      </c>
      <c r="B23" s="10" t="s">
        <v>13</v>
      </c>
      <c r="C23" s="35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11</v>
      </c>
      <c r="B24" s="10" t="s">
        <v>12</v>
      </c>
      <c r="C24" s="35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12</v>
      </c>
      <c r="B25" s="10" t="s">
        <v>11</v>
      </c>
      <c r="C25" s="35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13</v>
      </c>
      <c r="B26" s="10" t="s">
        <v>10</v>
      </c>
      <c r="C26" s="35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 t="s">
        <v>0</v>
      </c>
    </row>
    <row r="27" spans="1:12" ht="37.5" hidden="1">
      <c r="A27" s="12">
        <v>14</v>
      </c>
      <c r="B27" s="10" t="s">
        <v>9</v>
      </c>
      <c r="C27" s="35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18.75" hidden="1">
      <c r="A28" s="12">
        <v>15</v>
      </c>
      <c r="B28" s="10" t="s">
        <v>8</v>
      </c>
      <c r="C28" s="35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16</v>
      </c>
      <c r="B29" s="10" t="s">
        <v>7</v>
      </c>
      <c r="C29" s="35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17</v>
      </c>
      <c r="B30" s="10" t="s">
        <v>6</v>
      </c>
      <c r="C30" s="35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18</v>
      </c>
      <c r="B31" s="10" t="s">
        <v>5</v>
      </c>
      <c r="C31" s="35">
        <f t="shared" si="1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19</v>
      </c>
      <c r="B32" s="10" t="s">
        <v>4</v>
      </c>
      <c r="C32" s="35">
        <f t="shared" si="1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20</v>
      </c>
      <c r="B33" s="10" t="s">
        <v>3</v>
      </c>
      <c r="C33" s="35">
        <f t="shared" si="1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37.5" hidden="1">
      <c r="A34" s="12">
        <v>21</v>
      </c>
      <c r="B34" s="10" t="s">
        <v>2</v>
      </c>
      <c r="C34" s="35">
        <f t="shared" si="1"/>
        <v>0</v>
      </c>
      <c r="D34" s="38"/>
      <c r="E34" s="38"/>
      <c r="F34" s="16">
        <v>0</v>
      </c>
      <c r="G34" s="23">
        <v>0</v>
      </c>
      <c r="H34" s="23">
        <v>0</v>
      </c>
      <c r="I34" s="16">
        <v>0</v>
      </c>
      <c r="J34" s="23">
        <v>0</v>
      </c>
      <c r="K34" s="23">
        <v>0</v>
      </c>
      <c r="L34" s="7"/>
    </row>
    <row r="35" spans="1:12" ht="18.75">
      <c r="A35" s="12">
        <v>12</v>
      </c>
      <c r="B35" s="10" t="s">
        <v>47</v>
      </c>
      <c r="C35" s="35">
        <f>D35</f>
        <v>102159.53</v>
      </c>
      <c r="D35" s="38">
        <v>102159.53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18.75">
      <c r="A36" s="82" t="s">
        <v>1</v>
      </c>
      <c r="B36" s="82"/>
      <c r="C36" s="68">
        <f t="shared" si="1"/>
        <v>6259402.1700000009</v>
      </c>
      <c r="D36" s="40">
        <f>SUM(D11:D35)</f>
        <v>6259402.1700000009</v>
      </c>
      <c r="E36" s="40">
        <f>SUM(E5:E34)</f>
        <v>0</v>
      </c>
      <c r="F36" s="28">
        <v>0</v>
      </c>
      <c r="G36" s="17">
        <v>0</v>
      </c>
      <c r="H36" s="17">
        <v>0</v>
      </c>
      <c r="I36" s="28">
        <v>0</v>
      </c>
      <c r="J36" s="17">
        <v>0</v>
      </c>
      <c r="K36" s="28">
        <v>0</v>
      </c>
      <c r="L36" s="7" t="s">
        <v>0</v>
      </c>
    </row>
  </sheetData>
  <mergeCells count="9">
    <mergeCell ref="A36:B36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4"/>
  <sheetViews>
    <sheetView topLeftCell="A14" zoomScale="70" zoomScaleNormal="70" workbookViewId="0">
      <selection activeCell="B43" sqref="B43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80" t="s">
        <v>32</v>
      </c>
      <c r="B1" s="80"/>
      <c r="C1" s="80"/>
      <c r="D1" s="80"/>
      <c r="E1" s="80"/>
      <c r="F1" s="80"/>
      <c r="G1" s="80"/>
      <c r="H1" s="80"/>
      <c r="I1" s="80"/>
      <c r="J1" s="80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>
      <c r="A3" s="79" t="s">
        <v>23</v>
      </c>
      <c r="B3" s="79" t="s">
        <v>22</v>
      </c>
      <c r="C3" s="79" t="s">
        <v>27</v>
      </c>
      <c r="D3" s="83" t="s">
        <v>26</v>
      </c>
      <c r="E3" s="84"/>
      <c r="F3" s="79" t="s">
        <v>29</v>
      </c>
      <c r="G3" s="83" t="s">
        <v>26</v>
      </c>
      <c r="H3" s="89"/>
      <c r="I3" s="79" t="s">
        <v>33</v>
      </c>
      <c r="J3" s="41" t="s">
        <v>26</v>
      </c>
      <c r="K3" s="44"/>
      <c r="L3" s="45"/>
    </row>
    <row r="4" spans="1:12" ht="187.5">
      <c r="A4" s="79"/>
      <c r="B4" s="79"/>
      <c r="C4" s="79"/>
      <c r="D4" s="34" t="s">
        <v>41</v>
      </c>
      <c r="E4" s="34" t="s">
        <v>42</v>
      </c>
      <c r="F4" s="79"/>
      <c r="G4" s="34" t="s">
        <v>41</v>
      </c>
      <c r="H4" s="34" t="s">
        <v>42</v>
      </c>
      <c r="I4" s="79"/>
      <c r="J4" s="34" t="s">
        <v>41</v>
      </c>
      <c r="K4" s="34" t="s">
        <v>42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7">
        <f t="shared" ref="C12:C44" si="1">D12</f>
        <v>91487.86</v>
      </c>
      <c r="D12" s="38">
        <v>91487.86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7">
        <f t="shared" si="1"/>
        <v>74427.86</v>
      </c>
      <c r="D13" s="38">
        <v>74427.86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7">
        <f t="shared" si="1"/>
        <v>150830</v>
      </c>
      <c r="D14" s="38">
        <v>150830</v>
      </c>
      <c r="E14" s="38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7">
        <f t="shared" si="1"/>
        <v>337045.64</v>
      </c>
      <c r="D15" s="38">
        <v>337045.64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17</v>
      </c>
      <c r="C16" s="37">
        <f>D16</f>
        <v>40000</v>
      </c>
      <c r="D16" s="38">
        <v>40000</v>
      </c>
      <c r="E16" s="38"/>
      <c r="F16" s="16">
        <v>0</v>
      </c>
      <c r="G16" s="23">
        <v>0</v>
      </c>
      <c r="H16" s="23"/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14</v>
      </c>
      <c r="C17" s="37">
        <f t="shared" si="1"/>
        <v>122809.45</v>
      </c>
      <c r="D17" s="38">
        <v>122809.45</v>
      </c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9</v>
      </c>
      <c r="B18" s="10" t="s">
        <v>36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10</v>
      </c>
      <c r="B19" s="10" t="s">
        <v>13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11</v>
      </c>
      <c r="B20" s="10" t="s">
        <v>12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12</v>
      </c>
      <c r="B21" s="10" t="s">
        <v>11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13</v>
      </c>
      <c r="B22" s="10" t="s">
        <v>10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 t="s">
        <v>0</v>
      </c>
    </row>
    <row r="23" spans="1:12" ht="37.5" hidden="1">
      <c r="A23" s="12">
        <v>14</v>
      </c>
      <c r="B23" s="10" t="s">
        <v>9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15</v>
      </c>
      <c r="B24" s="10" t="s">
        <v>8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16</v>
      </c>
      <c r="B25" s="10" t="s">
        <v>7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17</v>
      </c>
      <c r="B26" s="10" t="s">
        <v>6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18</v>
      </c>
      <c r="B27" s="10" t="s">
        <v>5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19</v>
      </c>
      <c r="B28" s="10" t="s">
        <v>4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20</v>
      </c>
      <c r="B29" s="10" t="s">
        <v>3</v>
      </c>
      <c r="C29" s="37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21</v>
      </c>
      <c r="B30" s="10" t="s">
        <v>2</v>
      </c>
      <c r="C30" s="37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>
      <c r="A31" s="12">
        <v>8</v>
      </c>
      <c r="B31" s="10" t="s">
        <v>9</v>
      </c>
      <c r="C31" s="37">
        <f t="shared" si="1"/>
        <v>238600</v>
      </c>
      <c r="D31" s="38">
        <v>238600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8</v>
      </c>
      <c r="C32" s="37">
        <f t="shared" si="1"/>
        <v>105700</v>
      </c>
      <c r="D32" s="38">
        <v>105700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13</v>
      </c>
      <c r="C33" s="37">
        <f t="shared" si="1"/>
        <v>173125</v>
      </c>
      <c r="D33" s="38">
        <v>173125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12</v>
      </c>
      <c r="C34" s="37">
        <f t="shared" si="1"/>
        <v>118267</v>
      </c>
      <c r="D34" s="38">
        <v>118267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11</v>
      </c>
      <c r="C35" s="37">
        <f t="shared" si="1"/>
        <v>17200</v>
      </c>
      <c r="D35" s="38">
        <v>17200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10</v>
      </c>
      <c r="C36" s="37">
        <f>D36</f>
        <v>31775</v>
      </c>
      <c r="D36" s="38">
        <v>31775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7</v>
      </c>
      <c r="C37" s="37">
        <f t="shared" si="1"/>
        <v>248795.51</v>
      </c>
      <c r="D37" s="38">
        <v>248795.51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6</v>
      </c>
      <c r="C38" s="37">
        <f t="shared" si="1"/>
        <v>344873.52</v>
      </c>
      <c r="D38" s="38">
        <v>344873.52</v>
      </c>
      <c r="E38" s="38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5</v>
      </c>
      <c r="C39" s="37">
        <f>D39</f>
        <v>22420</v>
      </c>
      <c r="D39" s="38">
        <v>22420</v>
      </c>
      <c r="E39" s="38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4</v>
      </c>
      <c r="C40" s="37">
        <f t="shared" si="1"/>
        <v>81187</v>
      </c>
      <c r="D40" s="38">
        <v>81187</v>
      </c>
      <c r="E40" s="38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3</v>
      </c>
      <c r="C41" s="37">
        <f t="shared" si="1"/>
        <v>248944.41</v>
      </c>
      <c r="D41" s="38">
        <v>248944.41</v>
      </c>
      <c r="E41" s="38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2</v>
      </c>
      <c r="C42" s="37">
        <f t="shared" si="1"/>
        <v>10000</v>
      </c>
      <c r="D42" s="38">
        <v>10000</v>
      </c>
      <c r="E42" s="38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37.5">
      <c r="A43" s="12">
        <v>20</v>
      </c>
      <c r="B43" s="10" t="s">
        <v>37</v>
      </c>
      <c r="C43" s="37">
        <f t="shared" si="1"/>
        <v>2048923.88</v>
      </c>
      <c r="D43" s="38">
        <v>2048923.88</v>
      </c>
      <c r="E43" s="38"/>
      <c r="F43" s="16">
        <v>0</v>
      </c>
      <c r="G43" s="23">
        <v>0</v>
      </c>
      <c r="H43" s="23"/>
      <c r="I43" s="16">
        <v>0</v>
      </c>
      <c r="J43" s="23">
        <v>0</v>
      </c>
      <c r="K43" s="23"/>
      <c r="L43" s="7"/>
    </row>
    <row r="44" spans="1:12" ht="18.75">
      <c r="A44" s="82" t="s">
        <v>1</v>
      </c>
      <c r="B44" s="82"/>
      <c r="C44" s="39">
        <f t="shared" si="1"/>
        <v>4545806.54</v>
      </c>
      <c r="D44" s="39">
        <f>SUM(D11:D43)</f>
        <v>4545806.54</v>
      </c>
      <c r="E44" s="40">
        <f>SUM(E5:E30)</f>
        <v>0</v>
      </c>
      <c r="F44" s="28">
        <v>0</v>
      </c>
      <c r="G44" s="17">
        <v>0</v>
      </c>
      <c r="H44" s="17">
        <v>0</v>
      </c>
      <c r="I44" s="28">
        <v>0</v>
      </c>
      <c r="J44" s="17">
        <v>0</v>
      </c>
      <c r="K44" s="28">
        <v>0</v>
      </c>
      <c r="L44" s="7" t="s">
        <v>0</v>
      </c>
    </row>
  </sheetData>
  <mergeCells count="9">
    <mergeCell ref="A44:B4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Приложение №11 </vt:lpstr>
      <vt:lpstr>Таблица 9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2021-11-12T06:56:33Z</cp:lastPrinted>
  <dcterms:created xsi:type="dcterms:W3CDTF">2017-10-30T13:20:53Z</dcterms:created>
  <dcterms:modified xsi:type="dcterms:W3CDTF">2021-11-12T08:16:50Z</dcterms:modified>
</cp:coreProperties>
</file>