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8800" windowHeight="14565"/>
  </bookViews>
  <sheets>
    <sheet name="Приложение №5" sheetId="2" r:id="rId1"/>
  </sheets>
  <definedNames>
    <definedName name="_xlnm._FilterDatabase" localSheetId="0" hidden="1">'Приложение №5'!$A$17:$M$17</definedName>
    <definedName name="_xlnm.Print_Titles" localSheetId="0">'Приложение №5'!$A:$M,'Приложение №5'!$17:$17</definedName>
  </definedNames>
  <calcPr calcId="124519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59" i="2"/>
  <c r="I558" s="1"/>
  <c r="J559"/>
  <c r="J558" s="1"/>
  <c r="K559"/>
  <c r="K558" s="1"/>
  <c r="L559"/>
  <c r="L558" s="1"/>
  <c r="M559"/>
  <c r="M558" s="1"/>
  <c r="H559"/>
  <c r="H558" s="1"/>
  <c r="I424"/>
  <c r="J424"/>
  <c r="M424"/>
  <c r="H424"/>
  <c r="I425"/>
  <c r="J425"/>
  <c r="K425"/>
  <c r="K424" s="1"/>
  <c r="L425"/>
  <c r="L424" s="1"/>
  <c r="M425"/>
  <c r="H425"/>
  <c r="H154"/>
  <c r="I515"/>
  <c r="I514" s="1"/>
  <c r="L515"/>
  <c r="L514" s="1"/>
  <c r="M515"/>
  <c r="M514" s="1"/>
  <c r="I516"/>
  <c r="J516"/>
  <c r="J515" s="1"/>
  <c r="K516"/>
  <c r="K515" s="1"/>
  <c r="K514" s="1"/>
  <c r="L516"/>
  <c r="M516"/>
  <c r="H516"/>
  <c r="H515" s="1"/>
  <c r="I518"/>
  <c r="L518"/>
  <c r="M518"/>
  <c r="I519"/>
  <c r="J519"/>
  <c r="J518" s="1"/>
  <c r="K519"/>
  <c r="K518" s="1"/>
  <c r="L519"/>
  <c r="M519"/>
  <c r="H519"/>
  <c r="H518" s="1"/>
  <c r="H298"/>
  <c r="I290"/>
  <c r="H290"/>
  <c r="I599"/>
  <c r="H514" l="1"/>
  <c r="J514"/>
  <c r="I134"/>
  <c r="I133" s="1"/>
  <c r="J134"/>
  <c r="J133" s="1"/>
  <c r="K134"/>
  <c r="K133" s="1"/>
  <c r="L134"/>
  <c r="L133" s="1"/>
  <c r="M134"/>
  <c r="M133" s="1"/>
  <c r="H134"/>
  <c r="H133" s="1"/>
  <c r="I533"/>
  <c r="I532" s="1"/>
  <c r="J533"/>
  <c r="J532" s="1"/>
  <c r="K533"/>
  <c r="K532" s="1"/>
  <c r="L533"/>
  <c r="L532" s="1"/>
  <c r="M533"/>
  <c r="M532" s="1"/>
  <c r="H533"/>
  <c r="H532" s="1"/>
  <c r="I536"/>
  <c r="I535" s="1"/>
  <c r="J536"/>
  <c r="J535" s="1"/>
  <c r="K536"/>
  <c r="K535" s="1"/>
  <c r="L536"/>
  <c r="L535" s="1"/>
  <c r="M536"/>
  <c r="M535" s="1"/>
  <c r="H536"/>
  <c r="H535" s="1"/>
  <c r="I530" l="1"/>
  <c r="I529" s="1"/>
  <c r="J530"/>
  <c r="J529" s="1"/>
  <c r="K530"/>
  <c r="K529" s="1"/>
  <c r="L530"/>
  <c r="L529" s="1"/>
  <c r="M530"/>
  <c r="M529" s="1"/>
  <c r="H530"/>
  <c r="H529" s="1"/>
  <c r="I527"/>
  <c r="I526" s="1"/>
  <c r="J527"/>
  <c r="J526" s="1"/>
  <c r="K527"/>
  <c r="K526" s="1"/>
  <c r="L527"/>
  <c r="L526" s="1"/>
  <c r="M527"/>
  <c r="M526" s="1"/>
  <c r="H527"/>
  <c r="H526" s="1"/>
  <c r="I319" l="1"/>
  <c r="I318" s="1"/>
  <c r="J319"/>
  <c r="J318" s="1"/>
  <c r="K319"/>
  <c r="K318" s="1"/>
  <c r="L319"/>
  <c r="L318" s="1"/>
  <c r="M319"/>
  <c r="M318" s="1"/>
  <c r="H319"/>
  <c r="H318" s="1"/>
  <c r="I616"/>
  <c r="I615" s="1"/>
  <c r="J616"/>
  <c r="J615" s="1"/>
  <c r="K616"/>
  <c r="K615" s="1"/>
  <c r="L616"/>
  <c r="L615" s="1"/>
  <c r="M616"/>
  <c r="M615" s="1"/>
  <c r="H616"/>
  <c r="H615" s="1"/>
  <c r="I567"/>
  <c r="I566" s="1"/>
  <c r="J567"/>
  <c r="J566" s="1"/>
  <c r="K567"/>
  <c r="K566" s="1"/>
  <c r="L567"/>
  <c r="L566" s="1"/>
  <c r="M567"/>
  <c r="M566" s="1"/>
  <c r="H567"/>
  <c r="H566" s="1"/>
  <c r="I570"/>
  <c r="I569" s="1"/>
  <c r="J570"/>
  <c r="J569" s="1"/>
  <c r="K570"/>
  <c r="K569" s="1"/>
  <c r="L570"/>
  <c r="L569" s="1"/>
  <c r="M570"/>
  <c r="M569" s="1"/>
  <c r="H570"/>
  <c r="H569" s="1"/>
  <c r="I573"/>
  <c r="I572" s="1"/>
  <c r="J573"/>
  <c r="J572" s="1"/>
  <c r="K573"/>
  <c r="K572" s="1"/>
  <c r="L573"/>
  <c r="L572" s="1"/>
  <c r="M573"/>
  <c r="M572" s="1"/>
  <c r="H573"/>
  <c r="H572" s="1"/>
  <c r="I576"/>
  <c r="I575" s="1"/>
  <c r="J576"/>
  <c r="J575" s="1"/>
  <c r="K576"/>
  <c r="K575" s="1"/>
  <c r="L576"/>
  <c r="L575" s="1"/>
  <c r="M576"/>
  <c r="M575" s="1"/>
  <c r="H576"/>
  <c r="H575" s="1"/>
  <c r="I621"/>
  <c r="J621"/>
  <c r="K621"/>
  <c r="L621"/>
  <c r="M621"/>
  <c r="H621"/>
  <c r="I580"/>
  <c r="I579" s="1"/>
  <c r="J580"/>
  <c r="J579" s="1"/>
  <c r="J578" s="1"/>
  <c r="K580"/>
  <c r="K579" s="1"/>
  <c r="L580"/>
  <c r="L579" s="1"/>
  <c r="M580"/>
  <c r="M579" s="1"/>
  <c r="H580"/>
  <c r="H579" s="1"/>
  <c r="H578" s="1"/>
  <c r="I583"/>
  <c r="I582" s="1"/>
  <c r="J583"/>
  <c r="J582" s="1"/>
  <c r="K583"/>
  <c r="K582" s="1"/>
  <c r="L583"/>
  <c r="L582" s="1"/>
  <c r="M583"/>
  <c r="M582" s="1"/>
  <c r="H583"/>
  <c r="H582" s="1"/>
  <c r="I392"/>
  <c r="J392"/>
  <c r="K392"/>
  <c r="L392"/>
  <c r="M392"/>
  <c r="H392"/>
  <c r="I237"/>
  <c r="I236" s="1"/>
  <c r="J237"/>
  <c r="J236" s="1"/>
  <c r="K237"/>
  <c r="K236" s="1"/>
  <c r="L237"/>
  <c r="L236" s="1"/>
  <c r="M237"/>
  <c r="M236" s="1"/>
  <c r="H237"/>
  <c r="H236" s="1"/>
  <c r="M578" l="1"/>
  <c r="I578"/>
  <c r="L578"/>
  <c r="K578"/>
  <c r="I262"/>
  <c r="I261" s="1"/>
  <c r="J262"/>
  <c r="J261" s="1"/>
  <c r="K262"/>
  <c r="K261" s="1"/>
  <c r="L262"/>
  <c r="L261" s="1"/>
  <c r="M262"/>
  <c r="M261" s="1"/>
  <c r="H262"/>
  <c r="H261" s="1"/>
  <c r="I137"/>
  <c r="I136" s="1"/>
  <c r="J137"/>
  <c r="J136" s="1"/>
  <c r="K137"/>
  <c r="K136" s="1"/>
  <c r="L137"/>
  <c r="L136" s="1"/>
  <c r="M137"/>
  <c r="M136" s="1"/>
  <c r="H137"/>
  <c r="H136" s="1"/>
  <c r="I245"/>
  <c r="J245"/>
  <c r="K245"/>
  <c r="L245"/>
  <c r="M245"/>
  <c r="H245"/>
  <c r="H28"/>
  <c r="I253"/>
  <c r="I252" s="1"/>
  <c r="J253"/>
  <c r="J252" s="1"/>
  <c r="K253"/>
  <c r="K252" s="1"/>
  <c r="L253"/>
  <c r="L252" s="1"/>
  <c r="M253"/>
  <c r="M252" s="1"/>
  <c r="H253"/>
  <c r="H252" s="1"/>
  <c r="H345"/>
  <c r="I422"/>
  <c r="I421" s="1"/>
  <c r="J422"/>
  <c r="J421" s="1"/>
  <c r="K422"/>
  <c r="K421" s="1"/>
  <c r="L422"/>
  <c r="L421" s="1"/>
  <c r="M422"/>
  <c r="M421" s="1"/>
  <c r="H422"/>
  <c r="H421" s="1"/>
  <c r="I70"/>
  <c r="J70"/>
  <c r="K70"/>
  <c r="L70"/>
  <c r="M70"/>
  <c r="H70"/>
  <c r="I602"/>
  <c r="J602"/>
  <c r="K602"/>
  <c r="L602"/>
  <c r="M602"/>
  <c r="H602"/>
  <c r="I240"/>
  <c r="I239" s="1"/>
  <c r="J240"/>
  <c r="J239" s="1"/>
  <c r="K240"/>
  <c r="K239" s="1"/>
  <c r="L240"/>
  <c r="L239" s="1"/>
  <c r="M240"/>
  <c r="M239" s="1"/>
  <c r="H240"/>
  <c r="H239" s="1"/>
  <c r="I256"/>
  <c r="I255" s="1"/>
  <c r="J256"/>
  <c r="J255" s="1"/>
  <c r="K256"/>
  <c r="K255" s="1"/>
  <c r="L256"/>
  <c r="L255" s="1"/>
  <c r="M256"/>
  <c r="M255" s="1"/>
  <c r="H256"/>
  <c r="H255" s="1"/>
  <c r="I477"/>
  <c r="I476" s="1"/>
  <c r="J477"/>
  <c r="J476" s="1"/>
  <c r="K477"/>
  <c r="K476" s="1"/>
  <c r="L477"/>
  <c r="L476" s="1"/>
  <c r="M477"/>
  <c r="M476" s="1"/>
  <c r="H477"/>
  <c r="H476" s="1"/>
  <c r="I278" l="1"/>
  <c r="J278"/>
  <c r="K278"/>
  <c r="L278"/>
  <c r="M278"/>
  <c r="H278"/>
  <c r="I206"/>
  <c r="I205" s="1"/>
  <c r="J206"/>
  <c r="J205" s="1"/>
  <c r="K206"/>
  <c r="K205" s="1"/>
  <c r="L206"/>
  <c r="L205" s="1"/>
  <c r="M206"/>
  <c r="M205" s="1"/>
  <c r="H206"/>
  <c r="H205" s="1"/>
  <c r="I209"/>
  <c r="I208" s="1"/>
  <c r="J209"/>
  <c r="J208" s="1"/>
  <c r="K209"/>
  <c r="K208" s="1"/>
  <c r="L209"/>
  <c r="L208" s="1"/>
  <c r="M209"/>
  <c r="M208" s="1"/>
  <c r="H209"/>
  <c r="H208" s="1"/>
  <c r="I125"/>
  <c r="I124" s="1"/>
  <c r="J125"/>
  <c r="J124" s="1"/>
  <c r="K125"/>
  <c r="K124" s="1"/>
  <c r="L125"/>
  <c r="L124" s="1"/>
  <c r="M125"/>
  <c r="M124" s="1"/>
  <c r="H125"/>
  <c r="H124" s="1"/>
  <c r="I185"/>
  <c r="I184" s="1"/>
  <c r="J185"/>
  <c r="J184" s="1"/>
  <c r="K185"/>
  <c r="K184" s="1"/>
  <c r="L185"/>
  <c r="L184" s="1"/>
  <c r="M185"/>
  <c r="M184" s="1"/>
  <c r="H185"/>
  <c r="H184" s="1"/>
  <c r="I65"/>
  <c r="J65"/>
  <c r="K65"/>
  <c r="L65"/>
  <c r="M65"/>
  <c r="H65"/>
  <c r="I67"/>
  <c r="J67"/>
  <c r="K67"/>
  <c r="L67"/>
  <c r="M67"/>
  <c r="H67"/>
  <c r="I81"/>
  <c r="I80" s="1"/>
  <c r="J81"/>
  <c r="J80" s="1"/>
  <c r="K81"/>
  <c r="K80" s="1"/>
  <c r="L81"/>
  <c r="L80" s="1"/>
  <c r="M81"/>
  <c r="M80" s="1"/>
  <c r="H81"/>
  <c r="H80" s="1"/>
  <c r="I84"/>
  <c r="I83" s="1"/>
  <c r="J84"/>
  <c r="J83" s="1"/>
  <c r="K84"/>
  <c r="K83" s="1"/>
  <c r="L84"/>
  <c r="L83" s="1"/>
  <c r="M84"/>
  <c r="M83" s="1"/>
  <c r="H84"/>
  <c r="H83" s="1"/>
  <c r="I595"/>
  <c r="I594" s="1"/>
  <c r="J595"/>
  <c r="J594" s="1"/>
  <c r="K595"/>
  <c r="K594" s="1"/>
  <c r="L595"/>
  <c r="L594" s="1"/>
  <c r="M595"/>
  <c r="M594" s="1"/>
  <c r="H595"/>
  <c r="H594" s="1"/>
  <c r="I556"/>
  <c r="I555" s="1"/>
  <c r="J556"/>
  <c r="J555" s="1"/>
  <c r="K556"/>
  <c r="K555" s="1"/>
  <c r="L556"/>
  <c r="L555" s="1"/>
  <c r="M556"/>
  <c r="M555" s="1"/>
  <c r="H556"/>
  <c r="H555" s="1"/>
  <c r="I553"/>
  <c r="I552" s="1"/>
  <c r="J553"/>
  <c r="J552" s="1"/>
  <c r="K553"/>
  <c r="K552" s="1"/>
  <c r="L553"/>
  <c r="L552" s="1"/>
  <c r="M553"/>
  <c r="M552" s="1"/>
  <c r="H553"/>
  <c r="H552" s="1"/>
  <c r="I413"/>
  <c r="I412" s="1"/>
  <c r="J413"/>
  <c r="J412" s="1"/>
  <c r="K413"/>
  <c r="K412" s="1"/>
  <c r="L413"/>
  <c r="L412" s="1"/>
  <c r="M413"/>
  <c r="M412" s="1"/>
  <c r="H413"/>
  <c r="H412" s="1"/>
  <c r="I313"/>
  <c r="I312" s="1"/>
  <c r="J313"/>
  <c r="J312" s="1"/>
  <c r="K313"/>
  <c r="K312" s="1"/>
  <c r="L313"/>
  <c r="L312" s="1"/>
  <c r="M313"/>
  <c r="M312" s="1"/>
  <c r="H313"/>
  <c r="H312" s="1"/>
  <c r="I587"/>
  <c r="I586" s="1"/>
  <c r="I585" s="1"/>
  <c r="J587"/>
  <c r="J586" s="1"/>
  <c r="J585" s="1"/>
  <c r="K587"/>
  <c r="K586" s="1"/>
  <c r="K585" s="1"/>
  <c r="L587"/>
  <c r="L586" s="1"/>
  <c r="L585" s="1"/>
  <c r="M587"/>
  <c r="M586" s="1"/>
  <c r="M585" s="1"/>
  <c r="H587"/>
  <c r="H586" s="1"/>
  <c r="H585" s="1"/>
  <c r="I75"/>
  <c r="I74" s="1"/>
  <c r="J75"/>
  <c r="J74" s="1"/>
  <c r="K75"/>
  <c r="K74" s="1"/>
  <c r="L75"/>
  <c r="L74" s="1"/>
  <c r="M75"/>
  <c r="M74" s="1"/>
  <c r="H75"/>
  <c r="H74" s="1"/>
  <c r="I494"/>
  <c r="I493" s="1"/>
  <c r="J494"/>
  <c r="J493" s="1"/>
  <c r="K494"/>
  <c r="K493" s="1"/>
  <c r="L494"/>
  <c r="L493" s="1"/>
  <c r="M494"/>
  <c r="M493" s="1"/>
  <c r="H494"/>
  <c r="H493" s="1"/>
  <c r="I491"/>
  <c r="I490" s="1"/>
  <c r="J491"/>
  <c r="J490" s="1"/>
  <c r="K491"/>
  <c r="K490" s="1"/>
  <c r="L491"/>
  <c r="L490" s="1"/>
  <c r="M491"/>
  <c r="M490" s="1"/>
  <c r="H491"/>
  <c r="H490" s="1"/>
  <c r="H389"/>
  <c r="H250"/>
  <c r="H249" s="1"/>
  <c r="I296"/>
  <c r="I295" s="1"/>
  <c r="J296"/>
  <c r="K296"/>
  <c r="K295" s="1"/>
  <c r="L296"/>
  <c r="L295" s="1"/>
  <c r="M296"/>
  <c r="M295" s="1"/>
  <c r="H296"/>
  <c r="H295" s="1"/>
  <c r="I293"/>
  <c r="I292" s="1"/>
  <c r="J293"/>
  <c r="J292" s="1"/>
  <c r="J290" s="1"/>
  <c r="K293"/>
  <c r="K292" s="1"/>
  <c r="K291" s="1"/>
  <c r="K290" s="1"/>
  <c r="L293"/>
  <c r="L292" s="1"/>
  <c r="L291" s="1"/>
  <c r="L290" s="1"/>
  <c r="M293"/>
  <c r="M292" s="1"/>
  <c r="M291" s="1"/>
  <c r="M290" s="1"/>
  <c r="H293"/>
  <c r="H292" s="1"/>
  <c r="I288"/>
  <c r="I287" s="1"/>
  <c r="J288"/>
  <c r="K288"/>
  <c r="K287" s="1"/>
  <c r="L288"/>
  <c r="L287" s="1"/>
  <c r="M288"/>
  <c r="M287" s="1"/>
  <c r="H288"/>
  <c r="H287" s="1"/>
  <c r="I285"/>
  <c r="I284" s="1"/>
  <c r="J285"/>
  <c r="J284" s="1"/>
  <c r="K285"/>
  <c r="K284" s="1"/>
  <c r="L285"/>
  <c r="L284" s="1"/>
  <c r="M285"/>
  <c r="M284" s="1"/>
  <c r="H285"/>
  <c r="H284" s="1"/>
  <c r="M259"/>
  <c r="M258" s="1"/>
  <c r="L259"/>
  <c r="L258" s="1"/>
  <c r="K259"/>
  <c r="K258" s="1"/>
  <c r="J259"/>
  <c r="J258" s="1"/>
  <c r="I259"/>
  <c r="I258" s="1"/>
  <c r="H259"/>
  <c r="H258" s="1"/>
  <c r="J287" l="1"/>
  <c r="L64"/>
  <c r="H64"/>
  <c r="J64"/>
  <c r="M64"/>
  <c r="I64"/>
  <c r="K64"/>
  <c r="I250"/>
  <c r="I249" s="1"/>
  <c r="J250"/>
  <c r="J249" s="1"/>
  <c r="K250"/>
  <c r="K249" s="1"/>
  <c r="L250"/>
  <c r="L249" s="1"/>
  <c r="M250"/>
  <c r="M249" s="1"/>
  <c r="I428"/>
  <c r="I427" s="1"/>
  <c r="J428"/>
  <c r="J427" s="1"/>
  <c r="K428"/>
  <c r="K427" s="1"/>
  <c r="L428"/>
  <c r="L427" s="1"/>
  <c r="M428"/>
  <c r="M427" s="1"/>
  <c r="H428"/>
  <c r="H427" s="1"/>
  <c r="I387"/>
  <c r="J387"/>
  <c r="K387"/>
  <c r="L387"/>
  <c r="M387"/>
  <c r="H387"/>
  <c r="I389"/>
  <c r="J389"/>
  <c r="K389"/>
  <c r="L389"/>
  <c r="M389"/>
  <c r="I607"/>
  <c r="I606" s="1"/>
  <c r="J607"/>
  <c r="J606" s="1"/>
  <c r="K607"/>
  <c r="K606" s="1"/>
  <c r="L607"/>
  <c r="L606" s="1"/>
  <c r="M607"/>
  <c r="M606" s="1"/>
  <c r="H607"/>
  <c r="H606" s="1"/>
  <c r="I619"/>
  <c r="J619"/>
  <c r="J618" s="1"/>
  <c r="J614" s="1"/>
  <c r="J613" s="1"/>
  <c r="J612" s="1"/>
  <c r="K619"/>
  <c r="K618" s="1"/>
  <c r="K614" s="1"/>
  <c r="K613" s="1"/>
  <c r="K612" s="1"/>
  <c r="L619"/>
  <c r="L618" s="1"/>
  <c r="L614" s="1"/>
  <c r="L613" s="1"/>
  <c r="L612" s="1"/>
  <c r="M619"/>
  <c r="M618" s="1"/>
  <c r="M614" s="1"/>
  <c r="M613" s="1"/>
  <c r="M612" s="1"/>
  <c r="H619"/>
  <c r="I334"/>
  <c r="I333" s="1"/>
  <c r="I332" s="1"/>
  <c r="J334"/>
  <c r="J333" s="1"/>
  <c r="J332" s="1"/>
  <c r="K334"/>
  <c r="K333" s="1"/>
  <c r="K332" s="1"/>
  <c r="L334"/>
  <c r="L333" s="1"/>
  <c r="L332" s="1"/>
  <c r="M334"/>
  <c r="M333" s="1"/>
  <c r="M332" s="1"/>
  <c r="H334"/>
  <c r="H333" s="1"/>
  <c r="H332" s="1"/>
  <c r="I327"/>
  <c r="I326" s="1"/>
  <c r="J327"/>
  <c r="J326" s="1"/>
  <c r="K327"/>
  <c r="K326" s="1"/>
  <c r="L327"/>
  <c r="L326" s="1"/>
  <c r="M327"/>
  <c r="M326" s="1"/>
  <c r="H327"/>
  <c r="H326" s="1"/>
  <c r="I116"/>
  <c r="I115" s="1"/>
  <c r="J116"/>
  <c r="J115" s="1"/>
  <c r="K116"/>
  <c r="K115" s="1"/>
  <c r="L116"/>
  <c r="L115" s="1"/>
  <c r="M116"/>
  <c r="M115" s="1"/>
  <c r="H116"/>
  <c r="H115" s="1"/>
  <c r="I32"/>
  <c r="I31" s="1"/>
  <c r="J32"/>
  <c r="J31" s="1"/>
  <c r="K32"/>
  <c r="K31" s="1"/>
  <c r="L32"/>
  <c r="L31" s="1"/>
  <c r="M32"/>
  <c r="M31" s="1"/>
  <c r="H32"/>
  <c r="H31" s="1"/>
  <c r="I322"/>
  <c r="J322"/>
  <c r="K322"/>
  <c r="L322"/>
  <c r="M322"/>
  <c r="H322"/>
  <c r="I340"/>
  <c r="J340"/>
  <c r="K340"/>
  <c r="L340"/>
  <c r="M340"/>
  <c r="H340"/>
  <c r="I338"/>
  <c r="J338"/>
  <c r="K338"/>
  <c r="L338"/>
  <c r="M338"/>
  <c r="H338"/>
  <c r="I618" l="1"/>
  <c r="I614" s="1"/>
  <c r="I613" s="1"/>
  <c r="I612" s="1"/>
  <c r="H618"/>
  <c r="H614" s="1"/>
  <c r="H613" s="1"/>
  <c r="H612" s="1"/>
  <c r="L337"/>
  <c r="L336" s="1"/>
  <c r="J337"/>
  <c r="J336" s="1"/>
  <c r="K337"/>
  <c r="K336" s="1"/>
  <c r="M337"/>
  <c r="M336" s="1"/>
  <c r="H337"/>
  <c r="H336" s="1"/>
  <c r="I337"/>
  <c r="I336" s="1"/>
  <c r="I330"/>
  <c r="I329" s="1"/>
  <c r="J330"/>
  <c r="J329" s="1"/>
  <c r="K330"/>
  <c r="K329" s="1"/>
  <c r="L330"/>
  <c r="L329" s="1"/>
  <c r="M330"/>
  <c r="M329" s="1"/>
  <c r="H330"/>
  <c r="H329" s="1"/>
  <c r="I416"/>
  <c r="I415" s="1"/>
  <c r="J416"/>
  <c r="J415" s="1"/>
  <c r="K416"/>
  <c r="K415" s="1"/>
  <c r="L416"/>
  <c r="L415" s="1"/>
  <c r="M416"/>
  <c r="M415" s="1"/>
  <c r="H416"/>
  <c r="H415" s="1"/>
  <c r="I419"/>
  <c r="I418" s="1"/>
  <c r="J419"/>
  <c r="J418" s="1"/>
  <c r="K419"/>
  <c r="K418" s="1"/>
  <c r="L419"/>
  <c r="L418" s="1"/>
  <c r="M419"/>
  <c r="M418" s="1"/>
  <c r="H419"/>
  <c r="H418" s="1"/>
  <c r="I316" l="1"/>
  <c r="I315" s="1"/>
  <c r="J316"/>
  <c r="J315" s="1"/>
  <c r="K316"/>
  <c r="K315" s="1"/>
  <c r="L316"/>
  <c r="L315" s="1"/>
  <c r="M316"/>
  <c r="M315" s="1"/>
  <c r="H316"/>
  <c r="H315" s="1"/>
  <c r="I199"/>
  <c r="I198" s="1"/>
  <c r="J199"/>
  <c r="J198" s="1"/>
  <c r="K199"/>
  <c r="K198" s="1"/>
  <c r="L199"/>
  <c r="L198" s="1"/>
  <c r="M199"/>
  <c r="M198" s="1"/>
  <c r="H199"/>
  <c r="H198" s="1"/>
  <c r="I43"/>
  <c r="J43"/>
  <c r="K43"/>
  <c r="L43"/>
  <c r="M43"/>
  <c r="H43"/>
  <c r="I45"/>
  <c r="J45"/>
  <c r="K45"/>
  <c r="L45"/>
  <c r="M45"/>
  <c r="H45"/>
  <c r="I610"/>
  <c r="I609" s="1"/>
  <c r="I605" s="1"/>
  <c r="I604" s="1"/>
  <c r="J610"/>
  <c r="J609" s="1"/>
  <c r="J605" s="1"/>
  <c r="J604" s="1"/>
  <c r="K610"/>
  <c r="K609" s="1"/>
  <c r="K605" s="1"/>
  <c r="K604" s="1"/>
  <c r="L610"/>
  <c r="L609" s="1"/>
  <c r="L605" s="1"/>
  <c r="L604" s="1"/>
  <c r="M610"/>
  <c r="M609" s="1"/>
  <c r="M605" s="1"/>
  <c r="M604" s="1"/>
  <c r="H610"/>
  <c r="H609" s="1"/>
  <c r="H605" s="1"/>
  <c r="H604" s="1"/>
  <c r="I600"/>
  <c r="I598" s="1"/>
  <c r="J600"/>
  <c r="J599" s="1"/>
  <c r="K600"/>
  <c r="K599" s="1"/>
  <c r="L600"/>
  <c r="L599" s="1"/>
  <c r="L598" s="1"/>
  <c r="M600"/>
  <c r="M599" s="1"/>
  <c r="M598" s="1"/>
  <c r="H600"/>
  <c r="I591"/>
  <c r="J591"/>
  <c r="J590" s="1"/>
  <c r="J589" s="1"/>
  <c r="K591"/>
  <c r="K590" s="1"/>
  <c r="K589" s="1"/>
  <c r="L591"/>
  <c r="L590" s="1"/>
  <c r="L589" s="1"/>
  <c r="M591"/>
  <c r="M590" s="1"/>
  <c r="M589" s="1"/>
  <c r="H592"/>
  <c r="H591" s="1"/>
  <c r="I563"/>
  <c r="I562" s="1"/>
  <c r="I561" s="1"/>
  <c r="J563"/>
  <c r="J562" s="1"/>
  <c r="K563"/>
  <c r="K562" s="1"/>
  <c r="K561" s="1"/>
  <c r="L563"/>
  <c r="L562" s="1"/>
  <c r="M563"/>
  <c r="M562" s="1"/>
  <c r="H564"/>
  <c r="H563" s="1"/>
  <c r="H562" s="1"/>
  <c r="I550"/>
  <c r="J550"/>
  <c r="K550"/>
  <c r="L550"/>
  <c r="M550"/>
  <c r="I548"/>
  <c r="J548"/>
  <c r="K548"/>
  <c r="L548"/>
  <c r="M548"/>
  <c r="H548"/>
  <c r="I544"/>
  <c r="I543" s="1"/>
  <c r="J544"/>
  <c r="J543" s="1"/>
  <c r="K544"/>
  <c r="K543" s="1"/>
  <c r="L544"/>
  <c r="L543" s="1"/>
  <c r="M544"/>
  <c r="M543" s="1"/>
  <c r="H544"/>
  <c r="H543" s="1"/>
  <c r="I541"/>
  <c r="I540" s="1"/>
  <c r="J541"/>
  <c r="J540" s="1"/>
  <c r="K541"/>
  <c r="K540" s="1"/>
  <c r="L541"/>
  <c r="L540" s="1"/>
  <c r="M541"/>
  <c r="M540" s="1"/>
  <c r="H541"/>
  <c r="H540" s="1"/>
  <c r="I524"/>
  <c r="I523" s="1"/>
  <c r="J524"/>
  <c r="J523" s="1"/>
  <c r="J522" s="1"/>
  <c r="J521" s="1"/>
  <c r="K524"/>
  <c r="K523" s="1"/>
  <c r="K522" s="1"/>
  <c r="K521" s="1"/>
  <c r="L524"/>
  <c r="L523" s="1"/>
  <c r="L522" s="1"/>
  <c r="L521" s="1"/>
  <c r="M524"/>
  <c r="M523" s="1"/>
  <c r="M522" s="1"/>
  <c r="M521" s="1"/>
  <c r="H524"/>
  <c r="H523" s="1"/>
  <c r="I512"/>
  <c r="J512"/>
  <c r="K512"/>
  <c r="L512"/>
  <c r="M512"/>
  <c r="H512"/>
  <c r="I510"/>
  <c r="J510"/>
  <c r="K510"/>
  <c r="L510"/>
  <c r="M510"/>
  <c r="H510"/>
  <c r="I508"/>
  <c r="J508"/>
  <c r="K508"/>
  <c r="L508"/>
  <c r="M508"/>
  <c r="H508"/>
  <c r="I503"/>
  <c r="I502" s="1"/>
  <c r="J503"/>
  <c r="J502" s="1"/>
  <c r="K503"/>
  <c r="K502" s="1"/>
  <c r="L503"/>
  <c r="L502" s="1"/>
  <c r="M503"/>
  <c r="M502" s="1"/>
  <c r="H503"/>
  <c r="H502" s="1"/>
  <c r="I500"/>
  <c r="J500"/>
  <c r="K500"/>
  <c r="L500"/>
  <c r="M500"/>
  <c r="H500"/>
  <c r="I498"/>
  <c r="J498"/>
  <c r="K498"/>
  <c r="L498"/>
  <c r="M498"/>
  <c r="H498"/>
  <c r="I488"/>
  <c r="I487" s="1"/>
  <c r="I486" s="1"/>
  <c r="J488"/>
  <c r="J487" s="1"/>
  <c r="J486" s="1"/>
  <c r="K488"/>
  <c r="K487" s="1"/>
  <c r="K486" s="1"/>
  <c r="L488"/>
  <c r="L487" s="1"/>
  <c r="L486" s="1"/>
  <c r="M488"/>
  <c r="M487" s="1"/>
  <c r="M486" s="1"/>
  <c r="H488"/>
  <c r="H487" s="1"/>
  <c r="H486" s="1"/>
  <c r="I484"/>
  <c r="J484"/>
  <c r="K484"/>
  <c r="L484"/>
  <c r="M484"/>
  <c r="H484"/>
  <c r="I482"/>
  <c r="J482"/>
  <c r="K482"/>
  <c r="L482"/>
  <c r="M482"/>
  <c r="H482"/>
  <c r="I474"/>
  <c r="J474"/>
  <c r="K474"/>
  <c r="L474"/>
  <c r="M474"/>
  <c r="H474"/>
  <c r="I472"/>
  <c r="J472"/>
  <c r="K472"/>
  <c r="L472"/>
  <c r="M472"/>
  <c r="H472"/>
  <c r="I468"/>
  <c r="I467" s="1"/>
  <c r="J468"/>
  <c r="J467" s="1"/>
  <c r="K468"/>
  <c r="K467" s="1"/>
  <c r="L468"/>
  <c r="L467" s="1"/>
  <c r="M468"/>
  <c r="M467" s="1"/>
  <c r="H468"/>
  <c r="H467" s="1"/>
  <c r="I465"/>
  <c r="I464" s="1"/>
  <c r="J465"/>
  <c r="J464" s="1"/>
  <c r="K465"/>
  <c r="K464" s="1"/>
  <c r="L465"/>
  <c r="L464" s="1"/>
  <c r="M465"/>
  <c r="M464" s="1"/>
  <c r="H465"/>
  <c r="H464" s="1"/>
  <c r="I462"/>
  <c r="I461" s="1"/>
  <c r="J462"/>
  <c r="J461" s="1"/>
  <c r="K462"/>
  <c r="K461" s="1"/>
  <c r="L462"/>
  <c r="L461" s="1"/>
  <c r="M462"/>
  <c r="M461" s="1"/>
  <c r="H462"/>
  <c r="H461" s="1"/>
  <c r="I459"/>
  <c r="I458" s="1"/>
  <c r="J459"/>
  <c r="J458" s="1"/>
  <c r="K459"/>
  <c r="K458" s="1"/>
  <c r="L459"/>
  <c r="L458" s="1"/>
  <c r="M459"/>
  <c r="M458" s="1"/>
  <c r="H459"/>
  <c r="H458" s="1"/>
  <c r="I456"/>
  <c r="J456"/>
  <c r="K456"/>
  <c r="L456"/>
  <c r="M456"/>
  <c r="H456"/>
  <c r="I454"/>
  <c r="J454"/>
  <c r="K454"/>
  <c r="L454"/>
  <c r="M454"/>
  <c r="H454"/>
  <c r="I452"/>
  <c r="J452"/>
  <c r="K452"/>
  <c r="L452"/>
  <c r="M452"/>
  <c r="H452"/>
  <c r="I449"/>
  <c r="J449"/>
  <c r="K449"/>
  <c r="L449"/>
  <c r="M449"/>
  <c r="H449"/>
  <c r="I447"/>
  <c r="J447"/>
  <c r="K447"/>
  <c r="L447"/>
  <c r="M447"/>
  <c r="H447"/>
  <c r="I445"/>
  <c r="J445"/>
  <c r="K445"/>
  <c r="L445"/>
  <c r="M445"/>
  <c r="H445"/>
  <c r="I441"/>
  <c r="J441"/>
  <c r="K441"/>
  <c r="L441"/>
  <c r="M441"/>
  <c r="H441"/>
  <c r="I439"/>
  <c r="J439"/>
  <c r="K439"/>
  <c r="L439"/>
  <c r="M439"/>
  <c r="H439"/>
  <c r="I436"/>
  <c r="J436"/>
  <c r="K436"/>
  <c r="L436"/>
  <c r="M436"/>
  <c r="H436"/>
  <c r="I434"/>
  <c r="J434"/>
  <c r="K434"/>
  <c r="L434"/>
  <c r="M434"/>
  <c r="H434"/>
  <c r="I432"/>
  <c r="J432"/>
  <c r="K432"/>
  <c r="L432"/>
  <c r="M432"/>
  <c r="H432"/>
  <c r="I410"/>
  <c r="I409" s="1"/>
  <c r="J410"/>
  <c r="J409" s="1"/>
  <c r="K410"/>
  <c r="K409" s="1"/>
  <c r="L410"/>
  <c r="L409" s="1"/>
  <c r="M410"/>
  <c r="M409" s="1"/>
  <c r="H410"/>
  <c r="H409" s="1"/>
  <c r="I407"/>
  <c r="J407"/>
  <c r="K407"/>
  <c r="L407"/>
  <c r="M407"/>
  <c r="H407"/>
  <c r="I405"/>
  <c r="J405"/>
  <c r="K405"/>
  <c r="L405"/>
  <c r="M405"/>
  <c r="H405"/>
  <c r="I402"/>
  <c r="I401" s="1"/>
  <c r="J402"/>
  <c r="J401" s="1"/>
  <c r="K402"/>
  <c r="K401" s="1"/>
  <c r="L402"/>
  <c r="L401" s="1"/>
  <c r="M402"/>
  <c r="M401" s="1"/>
  <c r="H402"/>
  <c r="H401" s="1"/>
  <c r="I399"/>
  <c r="J399"/>
  <c r="K399"/>
  <c r="L399"/>
  <c r="M399"/>
  <c r="H399"/>
  <c r="I397"/>
  <c r="J397"/>
  <c r="K397"/>
  <c r="L397"/>
  <c r="M397"/>
  <c r="H397"/>
  <c r="I394"/>
  <c r="I386" s="1"/>
  <c r="J394"/>
  <c r="J386" s="1"/>
  <c r="K394"/>
  <c r="K386" s="1"/>
  <c r="L394"/>
  <c r="L386" s="1"/>
  <c r="M394"/>
  <c r="M386" s="1"/>
  <c r="H394"/>
  <c r="H386" s="1"/>
  <c r="I381"/>
  <c r="I380" s="1"/>
  <c r="I379" s="1"/>
  <c r="J381"/>
  <c r="J380" s="1"/>
  <c r="J379" s="1"/>
  <c r="K381"/>
  <c r="K380" s="1"/>
  <c r="K379" s="1"/>
  <c r="L381"/>
  <c r="L380" s="1"/>
  <c r="L379" s="1"/>
  <c r="M381"/>
  <c r="M380" s="1"/>
  <c r="M379" s="1"/>
  <c r="H381"/>
  <c r="H380" s="1"/>
  <c r="H379" s="1"/>
  <c r="I377"/>
  <c r="J377"/>
  <c r="K377"/>
  <c r="L377"/>
  <c r="M377"/>
  <c r="H377"/>
  <c r="I375"/>
  <c r="J375"/>
  <c r="K375"/>
  <c r="L375"/>
  <c r="M375"/>
  <c r="H375"/>
  <c r="I371"/>
  <c r="I370" s="1"/>
  <c r="I369" s="1"/>
  <c r="J371"/>
  <c r="J370" s="1"/>
  <c r="J369" s="1"/>
  <c r="K371"/>
  <c r="K370" s="1"/>
  <c r="K369" s="1"/>
  <c r="L371"/>
  <c r="L370" s="1"/>
  <c r="L369" s="1"/>
  <c r="M371"/>
  <c r="M370" s="1"/>
  <c r="M369" s="1"/>
  <c r="H371"/>
  <c r="H370" s="1"/>
  <c r="H369" s="1"/>
  <c r="I366"/>
  <c r="I365" s="1"/>
  <c r="J366"/>
  <c r="J365" s="1"/>
  <c r="K366"/>
  <c r="K365" s="1"/>
  <c r="L366"/>
  <c r="L365" s="1"/>
  <c r="M366"/>
  <c r="M365" s="1"/>
  <c r="H366"/>
  <c r="H365" s="1"/>
  <c r="I363"/>
  <c r="I362" s="1"/>
  <c r="J363"/>
  <c r="J362" s="1"/>
  <c r="K363"/>
  <c r="K362" s="1"/>
  <c r="L363"/>
  <c r="L362" s="1"/>
  <c r="M363"/>
  <c r="M362" s="1"/>
  <c r="H363"/>
  <c r="H362" s="1"/>
  <c r="I360"/>
  <c r="I359" s="1"/>
  <c r="J360"/>
  <c r="J359" s="1"/>
  <c r="K360"/>
  <c r="K359" s="1"/>
  <c r="L360"/>
  <c r="L359" s="1"/>
  <c r="M360"/>
  <c r="M359" s="1"/>
  <c r="H360"/>
  <c r="H359" s="1"/>
  <c r="I357"/>
  <c r="I356" s="1"/>
  <c r="J357"/>
  <c r="J356" s="1"/>
  <c r="K357"/>
  <c r="K356" s="1"/>
  <c r="L357"/>
  <c r="L356" s="1"/>
  <c r="M357"/>
  <c r="M356" s="1"/>
  <c r="H357"/>
  <c r="H356" s="1"/>
  <c r="I354"/>
  <c r="I353" s="1"/>
  <c r="J354"/>
  <c r="J353" s="1"/>
  <c r="K354"/>
  <c r="K353" s="1"/>
  <c r="L354"/>
  <c r="L353" s="1"/>
  <c r="M354"/>
  <c r="M353" s="1"/>
  <c r="H354"/>
  <c r="H353" s="1"/>
  <c r="I351"/>
  <c r="I350" s="1"/>
  <c r="J351"/>
  <c r="J350" s="1"/>
  <c r="K351"/>
  <c r="K350" s="1"/>
  <c r="L351"/>
  <c r="L350" s="1"/>
  <c r="M351"/>
  <c r="M350" s="1"/>
  <c r="H351"/>
  <c r="H350" s="1"/>
  <c r="I345"/>
  <c r="I344" s="1"/>
  <c r="I343" s="1"/>
  <c r="I342" s="1"/>
  <c r="J345"/>
  <c r="J344" s="1"/>
  <c r="J343" s="1"/>
  <c r="J342" s="1"/>
  <c r="K345"/>
  <c r="K344" s="1"/>
  <c r="K343" s="1"/>
  <c r="K342" s="1"/>
  <c r="L345"/>
  <c r="L344" s="1"/>
  <c r="L343" s="1"/>
  <c r="L342" s="1"/>
  <c r="M345"/>
  <c r="M344" s="1"/>
  <c r="M343" s="1"/>
  <c r="M342" s="1"/>
  <c r="H344"/>
  <c r="H343" s="1"/>
  <c r="H342" s="1"/>
  <c r="I324"/>
  <c r="I321" s="1"/>
  <c r="J324"/>
  <c r="J321" s="1"/>
  <c r="K324"/>
  <c r="K321" s="1"/>
  <c r="L324"/>
  <c r="L321" s="1"/>
  <c r="M324"/>
  <c r="M321" s="1"/>
  <c r="H324"/>
  <c r="H321" s="1"/>
  <c r="I309"/>
  <c r="I308" s="1"/>
  <c r="J309"/>
  <c r="J308" s="1"/>
  <c r="K309"/>
  <c r="K308" s="1"/>
  <c r="L309"/>
  <c r="L308" s="1"/>
  <c r="M309"/>
  <c r="M308" s="1"/>
  <c r="H309"/>
  <c r="H308" s="1"/>
  <c r="I306"/>
  <c r="I305" s="1"/>
  <c r="J306"/>
  <c r="J305" s="1"/>
  <c r="K306"/>
  <c r="K305" s="1"/>
  <c r="L306"/>
  <c r="L305" s="1"/>
  <c r="M306"/>
  <c r="M305" s="1"/>
  <c r="H306"/>
  <c r="H305" s="1"/>
  <c r="I302"/>
  <c r="I301" s="1"/>
  <c r="I300" s="1"/>
  <c r="I299" s="1"/>
  <c r="I298" s="1"/>
  <c r="J302"/>
  <c r="J301" s="1"/>
  <c r="J300" s="1"/>
  <c r="J298" s="1"/>
  <c r="J295" s="1"/>
  <c r="K302"/>
  <c r="K301" s="1"/>
  <c r="K300" s="1"/>
  <c r="K299" s="1"/>
  <c r="K298" s="1"/>
  <c r="L302"/>
  <c r="L301" s="1"/>
  <c r="L300" s="1"/>
  <c r="L299" s="1"/>
  <c r="L298" s="1"/>
  <c r="M302"/>
  <c r="M301" s="1"/>
  <c r="M300" s="1"/>
  <c r="M299" s="1"/>
  <c r="M298" s="1"/>
  <c r="H302"/>
  <c r="H301" s="1"/>
  <c r="H300" s="1"/>
  <c r="I282"/>
  <c r="J282"/>
  <c r="K282"/>
  <c r="L282"/>
  <c r="M282"/>
  <c r="H282"/>
  <c r="I280"/>
  <c r="J280"/>
  <c r="K280"/>
  <c r="L280"/>
  <c r="M280"/>
  <c r="H280"/>
  <c r="I276"/>
  <c r="J276"/>
  <c r="K276"/>
  <c r="L276"/>
  <c r="M276"/>
  <c r="H276"/>
  <c r="I274"/>
  <c r="J274"/>
  <c r="K274"/>
  <c r="L274"/>
  <c r="M274"/>
  <c r="H274"/>
  <c r="I271"/>
  <c r="J271"/>
  <c r="K271"/>
  <c r="L271"/>
  <c r="M271"/>
  <c r="H271"/>
  <c r="I269"/>
  <c r="J269"/>
  <c r="K269"/>
  <c r="L269"/>
  <c r="M269"/>
  <c r="H269"/>
  <c r="I267"/>
  <c r="J267"/>
  <c r="K267"/>
  <c r="L267"/>
  <c r="M267"/>
  <c r="H267"/>
  <c r="M244"/>
  <c r="M243" s="1"/>
  <c r="M242" s="1"/>
  <c r="I247"/>
  <c r="I244" s="1"/>
  <c r="J247"/>
  <c r="J244" s="1"/>
  <c r="J243" s="1"/>
  <c r="J242" s="1"/>
  <c r="K247"/>
  <c r="K244" s="1"/>
  <c r="K243" s="1"/>
  <c r="K242" s="1"/>
  <c r="L247"/>
  <c r="L244" s="1"/>
  <c r="L243" s="1"/>
  <c r="L242" s="1"/>
  <c r="H247"/>
  <c r="I232"/>
  <c r="J232"/>
  <c r="K232"/>
  <c r="L232"/>
  <c r="M232"/>
  <c r="H234"/>
  <c r="H232"/>
  <c r="I230"/>
  <c r="J230"/>
  <c r="K230"/>
  <c r="L230"/>
  <c r="M230"/>
  <c r="H230"/>
  <c r="I226"/>
  <c r="J226"/>
  <c r="K226"/>
  <c r="L226"/>
  <c r="M226"/>
  <c r="H226"/>
  <c r="I224"/>
  <c r="J224"/>
  <c r="K224"/>
  <c r="L224"/>
  <c r="M224"/>
  <c r="H224"/>
  <c r="I222"/>
  <c r="J222"/>
  <c r="K222"/>
  <c r="L222"/>
  <c r="M222"/>
  <c r="H222"/>
  <c r="I220"/>
  <c r="J220"/>
  <c r="K220"/>
  <c r="L220"/>
  <c r="M220"/>
  <c r="H220"/>
  <c r="I215"/>
  <c r="I214" s="1"/>
  <c r="J215"/>
  <c r="J214" s="1"/>
  <c r="K215"/>
  <c r="K214" s="1"/>
  <c r="L215"/>
  <c r="L214" s="1"/>
  <c r="M215"/>
  <c r="M214" s="1"/>
  <c r="H215"/>
  <c r="H214" s="1"/>
  <c r="I212"/>
  <c r="I211" s="1"/>
  <c r="J212"/>
  <c r="J211" s="1"/>
  <c r="K212"/>
  <c r="K211" s="1"/>
  <c r="L212"/>
  <c r="L211" s="1"/>
  <c r="M212"/>
  <c r="M211" s="1"/>
  <c r="H212"/>
  <c r="H211" s="1"/>
  <c r="I202"/>
  <c r="I201" s="1"/>
  <c r="J202"/>
  <c r="J201" s="1"/>
  <c r="K202"/>
  <c r="K201" s="1"/>
  <c r="L202"/>
  <c r="L201" s="1"/>
  <c r="M202"/>
  <c r="M201" s="1"/>
  <c r="H202"/>
  <c r="H201" s="1"/>
  <c r="I196"/>
  <c r="J196"/>
  <c r="K196"/>
  <c r="L196"/>
  <c r="M196"/>
  <c r="H196"/>
  <c r="I192"/>
  <c r="J192"/>
  <c r="K192"/>
  <c r="L192"/>
  <c r="M192"/>
  <c r="H192"/>
  <c r="I188"/>
  <c r="I187" s="1"/>
  <c r="J188"/>
  <c r="J187" s="1"/>
  <c r="K188"/>
  <c r="K187" s="1"/>
  <c r="L188"/>
  <c r="L187" s="1"/>
  <c r="M188"/>
  <c r="M187" s="1"/>
  <c r="H188"/>
  <c r="H187" s="1"/>
  <c r="I182"/>
  <c r="J182"/>
  <c r="K182"/>
  <c r="L182"/>
  <c r="M182"/>
  <c r="H182"/>
  <c r="I180"/>
  <c r="J180"/>
  <c r="K180"/>
  <c r="L180"/>
  <c r="M180"/>
  <c r="H180"/>
  <c r="I176"/>
  <c r="J176"/>
  <c r="K176"/>
  <c r="L176"/>
  <c r="M176"/>
  <c r="H176"/>
  <c r="I173"/>
  <c r="J173"/>
  <c r="K173"/>
  <c r="L173"/>
  <c r="M173"/>
  <c r="H173"/>
  <c r="I171"/>
  <c r="J171"/>
  <c r="K171"/>
  <c r="L171"/>
  <c r="M171"/>
  <c r="H171"/>
  <c r="I169"/>
  <c r="J169"/>
  <c r="K169"/>
  <c r="L169"/>
  <c r="M169"/>
  <c r="H169"/>
  <c r="I165"/>
  <c r="J165"/>
  <c r="K165"/>
  <c r="L165"/>
  <c r="M165"/>
  <c r="H165"/>
  <c r="I163"/>
  <c r="J163"/>
  <c r="K163"/>
  <c r="L163"/>
  <c r="M163"/>
  <c r="H163"/>
  <c r="I161"/>
  <c r="J161"/>
  <c r="K161"/>
  <c r="L161"/>
  <c r="M161"/>
  <c r="H161"/>
  <c r="I157"/>
  <c r="J157"/>
  <c r="K157"/>
  <c r="L157"/>
  <c r="M157"/>
  <c r="H157"/>
  <c r="I154"/>
  <c r="J154"/>
  <c r="K154"/>
  <c r="L154"/>
  <c r="M154"/>
  <c r="I152"/>
  <c r="J152"/>
  <c r="K152"/>
  <c r="L152"/>
  <c r="M152"/>
  <c r="H152"/>
  <c r="I150"/>
  <c r="J150"/>
  <c r="K150"/>
  <c r="L150"/>
  <c r="M150"/>
  <c r="H150"/>
  <c r="I146"/>
  <c r="I145" s="1"/>
  <c r="J146"/>
  <c r="J145" s="1"/>
  <c r="K146"/>
  <c r="K145" s="1"/>
  <c r="L146"/>
  <c r="L145" s="1"/>
  <c r="M146"/>
  <c r="M145" s="1"/>
  <c r="H146"/>
  <c r="H145" s="1"/>
  <c r="I143"/>
  <c r="J143"/>
  <c r="K143"/>
  <c r="L143"/>
  <c r="M143"/>
  <c r="H143"/>
  <c r="I141"/>
  <c r="J141"/>
  <c r="K141"/>
  <c r="L141"/>
  <c r="M141"/>
  <c r="H141"/>
  <c r="I131"/>
  <c r="I130" s="1"/>
  <c r="J131"/>
  <c r="J130" s="1"/>
  <c r="K131"/>
  <c r="K130" s="1"/>
  <c r="L131"/>
  <c r="L130" s="1"/>
  <c r="M131"/>
  <c r="M130" s="1"/>
  <c r="H131"/>
  <c r="H130" s="1"/>
  <c r="I128"/>
  <c r="I127" s="1"/>
  <c r="J128"/>
  <c r="J127" s="1"/>
  <c r="K128"/>
  <c r="K127" s="1"/>
  <c r="L128"/>
  <c r="L127" s="1"/>
  <c r="M128"/>
  <c r="M127" s="1"/>
  <c r="H128"/>
  <c r="H127" s="1"/>
  <c r="I122"/>
  <c r="I121" s="1"/>
  <c r="J122"/>
  <c r="J121" s="1"/>
  <c r="K122"/>
  <c r="K121" s="1"/>
  <c r="L122"/>
  <c r="L121" s="1"/>
  <c r="M122"/>
  <c r="M121" s="1"/>
  <c r="H122"/>
  <c r="H121" s="1"/>
  <c r="I119"/>
  <c r="I118" s="1"/>
  <c r="J119"/>
  <c r="J118" s="1"/>
  <c r="K119"/>
  <c r="K118" s="1"/>
  <c r="L119"/>
  <c r="L118" s="1"/>
  <c r="M119"/>
  <c r="M118" s="1"/>
  <c r="H119"/>
  <c r="H118" s="1"/>
  <c r="I113"/>
  <c r="J113"/>
  <c r="K113"/>
  <c r="L113"/>
  <c r="M113"/>
  <c r="H113"/>
  <c r="I111"/>
  <c r="J111"/>
  <c r="K111"/>
  <c r="L111"/>
  <c r="M111"/>
  <c r="H111"/>
  <c r="I109"/>
  <c r="J109"/>
  <c r="K109"/>
  <c r="L109"/>
  <c r="M109"/>
  <c r="H109"/>
  <c r="I105"/>
  <c r="J105"/>
  <c r="K105"/>
  <c r="L105"/>
  <c r="M105"/>
  <c r="H105"/>
  <c r="I103"/>
  <c r="J103"/>
  <c r="K103"/>
  <c r="L103"/>
  <c r="M103"/>
  <c r="H103"/>
  <c r="I100"/>
  <c r="J100"/>
  <c r="K100"/>
  <c r="L100"/>
  <c r="M100"/>
  <c r="H100"/>
  <c r="I98"/>
  <c r="J98"/>
  <c r="K98"/>
  <c r="L98"/>
  <c r="M98"/>
  <c r="H98"/>
  <c r="I95"/>
  <c r="J95"/>
  <c r="K95"/>
  <c r="L95"/>
  <c r="M95"/>
  <c r="H95"/>
  <c r="I93"/>
  <c r="J93"/>
  <c r="K93"/>
  <c r="L93"/>
  <c r="M93"/>
  <c r="H93"/>
  <c r="I90"/>
  <c r="J90"/>
  <c r="K90"/>
  <c r="L90"/>
  <c r="M90"/>
  <c r="H90"/>
  <c r="I88"/>
  <c r="J88"/>
  <c r="K88"/>
  <c r="L88"/>
  <c r="M88"/>
  <c r="H88"/>
  <c r="I78"/>
  <c r="I77" s="1"/>
  <c r="J78"/>
  <c r="J77" s="1"/>
  <c r="K78"/>
  <c r="K77" s="1"/>
  <c r="L78"/>
  <c r="L77" s="1"/>
  <c r="M78"/>
  <c r="M77" s="1"/>
  <c r="H78"/>
  <c r="H77" s="1"/>
  <c r="I72"/>
  <c r="I69" s="1"/>
  <c r="J72"/>
  <c r="J69" s="1"/>
  <c r="K72"/>
  <c r="K69" s="1"/>
  <c r="L72"/>
  <c r="L69" s="1"/>
  <c r="M72"/>
  <c r="M69" s="1"/>
  <c r="H72"/>
  <c r="I62"/>
  <c r="I61" s="1"/>
  <c r="J62"/>
  <c r="J61" s="1"/>
  <c r="K62"/>
  <c r="K61" s="1"/>
  <c r="L62"/>
  <c r="L61" s="1"/>
  <c r="M62"/>
  <c r="M61" s="1"/>
  <c r="H62"/>
  <c r="H61" s="1"/>
  <c r="I58"/>
  <c r="J58"/>
  <c r="K58"/>
  <c r="L58"/>
  <c r="M58"/>
  <c r="H58"/>
  <c r="I56"/>
  <c r="J56"/>
  <c r="K56"/>
  <c r="L56"/>
  <c r="M56"/>
  <c r="H56"/>
  <c r="I54"/>
  <c r="J54"/>
  <c r="K54"/>
  <c r="L54"/>
  <c r="M54"/>
  <c r="H54"/>
  <c r="I50"/>
  <c r="J50"/>
  <c r="K50"/>
  <c r="L50"/>
  <c r="M50"/>
  <c r="H50"/>
  <c r="I48"/>
  <c r="J48"/>
  <c r="K48"/>
  <c r="L48"/>
  <c r="M48"/>
  <c r="H48"/>
  <c r="I40"/>
  <c r="J40"/>
  <c r="K40"/>
  <c r="L40"/>
  <c r="M40"/>
  <c r="H40"/>
  <c r="I38"/>
  <c r="J38"/>
  <c r="K38"/>
  <c r="L38"/>
  <c r="M38"/>
  <c r="H38"/>
  <c r="I35"/>
  <c r="I34" s="1"/>
  <c r="J35"/>
  <c r="J34" s="1"/>
  <c r="K35"/>
  <c r="K34" s="1"/>
  <c r="L35"/>
  <c r="L34" s="1"/>
  <c r="M35"/>
  <c r="M34" s="1"/>
  <c r="H35"/>
  <c r="H34" s="1"/>
  <c r="I28"/>
  <c r="J28"/>
  <c r="K28"/>
  <c r="L28"/>
  <c r="M28"/>
  <c r="I26"/>
  <c r="J26"/>
  <c r="K26"/>
  <c r="L26"/>
  <c r="M26"/>
  <c r="H26"/>
  <c r="I24"/>
  <c r="J24"/>
  <c r="K24"/>
  <c r="L24"/>
  <c r="M24"/>
  <c r="H24"/>
  <c r="I22"/>
  <c r="J22"/>
  <c r="K22"/>
  <c r="L22"/>
  <c r="H22"/>
  <c r="H204" l="1"/>
  <c r="J204"/>
  <c r="M204"/>
  <c r="I204"/>
  <c r="I107"/>
  <c r="K204"/>
  <c r="L204"/>
  <c r="K37"/>
  <c r="K53"/>
  <c r="K52" s="1"/>
  <c r="I60"/>
  <c r="K92"/>
  <c r="K97"/>
  <c r="K102"/>
  <c r="M140"/>
  <c r="M139" s="1"/>
  <c r="I140"/>
  <c r="I139" s="1"/>
  <c r="I522"/>
  <c r="I521" s="1"/>
  <c r="H522"/>
  <c r="H521" s="1"/>
  <c r="H219"/>
  <c r="H218" s="1"/>
  <c r="H229"/>
  <c r="H228" s="1"/>
  <c r="K219"/>
  <c r="K218" s="1"/>
  <c r="K217" s="1"/>
  <c r="M273"/>
  <c r="H311"/>
  <c r="H244"/>
  <c r="H243" s="1"/>
  <c r="H242" s="1"/>
  <c r="M107"/>
  <c r="J47"/>
  <c r="H53"/>
  <c r="H52" s="1"/>
  <c r="J53"/>
  <c r="J52" s="1"/>
  <c r="J598"/>
  <c r="J597" s="1"/>
  <c r="I590"/>
  <c r="I589" s="1"/>
  <c r="L160"/>
  <c r="L159" s="1"/>
  <c r="H160"/>
  <c r="H159" s="1"/>
  <c r="J160"/>
  <c r="J159" s="1"/>
  <c r="H168"/>
  <c r="H167" s="1"/>
  <c r="J168"/>
  <c r="J167" s="1"/>
  <c r="L191"/>
  <c r="L190" s="1"/>
  <c r="L229"/>
  <c r="J273"/>
  <c r="L273"/>
  <c r="I311"/>
  <c r="M349"/>
  <c r="M348" s="1"/>
  <c r="I349"/>
  <c r="I348" s="1"/>
  <c r="K374"/>
  <c r="K373" s="1"/>
  <c r="K396"/>
  <c r="K598"/>
  <c r="K597" s="1"/>
  <c r="I243"/>
  <c r="I242" s="1"/>
  <c r="H590"/>
  <c r="H589" s="1"/>
  <c r="H273"/>
  <c r="K140"/>
  <c r="K139" s="1"/>
  <c r="H304"/>
  <c r="J304"/>
  <c r="J349"/>
  <c r="J348" s="1"/>
  <c r="H561"/>
  <c r="H69"/>
  <c r="H60" s="1"/>
  <c r="H599"/>
  <c r="H598" s="1"/>
  <c r="H597" s="1"/>
  <c r="L21"/>
  <c r="H47"/>
  <c r="L87"/>
  <c r="L97"/>
  <c r="L102"/>
  <c r="J107"/>
  <c r="J140"/>
  <c r="J139" s="1"/>
  <c r="K168"/>
  <c r="K167" s="1"/>
  <c r="K179"/>
  <c r="K178" s="1"/>
  <c r="M191"/>
  <c r="M190" s="1"/>
  <c r="I191"/>
  <c r="I190" s="1"/>
  <c r="M396"/>
  <c r="I396"/>
  <c r="K404"/>
  <c r="M438"/>
  <c r="I438"/>
  <c r="M444"/>
  <c r="I444"/>
  <c r="K444"/>
  <c r="M471"/>
  <c r="M470" s="1"/>
  <c r="I471"/>
  <c r="I470" s="1"/>
  <c r="K497"/>
  <c r="K496" s="1"/>
  <c r="K507"/>
  <c r="K506" s="1"/>
  <c r="K505" s="1"/>
  <c r="L179"/>
  <c r="L178" s="1"/>
  <c r="K266"/>
  <c r="I273"/>
  <c r="J444"/>
  <c r="L451"/>
  <c r="H451"/>
  <c r="J451"/>
  <c r="H471"/>
  <c r="H470" s="1"/>
  <c r="J471"/>
  <c r="J470" s="1"/>
  <c r="H481"/>
  <c r="H480" s="1"/>
  <c r="J481"/>
  <c r="J480" s="1"/>
  <c r="L539"/>
  <c r="J547"/>
  <c r="J546" s="1"/>
  <c r="L47"/>
  <c r="J60"/>
  <c r="M97"/>
  <c r="M102"/>
  <c r="K107"/>
  <c r="H149"/>
  <c r="H148" s="1"/>
  <c r="J149"/>
  <c r="J148" s="1"/>
  <c r="K229"/>
  <c r="K273"/>
  <c r="K349"/>
  <c r="K348" s="1"/>
  <c r="H396"/>
  <c r="H385" s="1"/>
  <c r="J396"/>
  <c r="M404"/>
  <c r="M431"/>
  <c r="I431"/>
  <c r="M451"/>
  <c r="I451"/>
  <c r="K471"/>
  <c r="K470" s="1"/>
  <c r="K481"/>
  <c r="K480" s="1"/>
  <c r="M497"/>
  <c r="M496" s="1"/>
  <c r="M539"/>
  <c r="I539"/>
  <c r="M547"/>
  <c r="M546" s="1"/>
  <c r="I547"/>
  <c r="I546" s="1"/>
  <c r="L597"/>
  <c r="H42"/>
  <c r="J42"/>
  <c r="L42"/>
  <c r="K21"/>
  <c r="M21"/>
  <c r="M37"/>
  <c r="I37"/>
  <c r="M53"/>
  <c r="M52" s="1"/>
  <c r="I53"/>
  <c r="I52" s="1"/>
  <c r="H87"/>
  <c r="J87"/>
  <c r="H92"/>
  <c r="J92"/>
  <c r="H108"/>
  <c r="H107" s="1"/>
  <c r="L107"/>
  <c r="K149"/>
  <c r="K148" s="1"/>
  <c r="M179"/>
  <c r="M178" s="1"/>
  <c r="I179"/>
  <c r="I178" s="1"/>
  <c r="K191"/>
  <c r="K190" s="1"/>
  <c r="M219"/>
  <c r="M218" s="1"/>
  <c r="M217" s="1"/>
  <c r="I219"/>
  <c r="I218" s="1"/>
  <c r="M229"/>
  <c r="I229"/>
  <c r="I228" s="1"/>
  <c r="L349"/>
  <c r="L348" s="1"/>
  <c r="H374"/>
  <c r="H373" s="1"/>
  <c r="J374"/>
  <c r="J373" s="1"/>
  <c r="H404"/>
  <c r="J404"/>
  <c r="J431"/>
  <c r="L438"/>
  <c r="L444"/>
  <c r="H497"/>
  <c r="H496" s="1"/>
  <c r="J497"/>
  <c r="J496" s="1"/>
  <c r="H507"/>
  <c r="H506" s="1"/>
  <c r="H505" s="1"/>
  <c r="J507"/>
  <c r="J506" s="1"/>
  <c r="J505" s="1"/>
  <c r="H539"/>
  <c r="J539"/>
  <c r="H547"/>
  <c r="H546" s="1"/>
  <c r="M597"/>
  <c r="I597"/>
  <c r="L53"/>
  <c r="L52" s="1"/>
  <c r="M304"/>
  <c r="H349"/>
  <c r="H348" s="1"/>
  <c r="I102"/>
  <c r="I97"/>
  <c r="H140"/>
  <c r="H139" s="1"/>
  <c r="K539"/>
  <c r="I304"/>
  <c r="L561"/>
  <c r="L92"/>
  <c r="H102"/>
  <c r="J102"/>
  <c r="L149"/>
  <c r="L148" s="1"/>
  <c r="L404"/>
  <c r="K451"/>
  <c r="L481"/>
  <c r="L480" s="1"/>
  <c r="L497"/>
  <c r="L496" s="1"/>
  <c r="M561"/>
  <c r="I21"/>
  <c r="H37"/>
  <c r="J37"/>
  <c r="K47"/>
  <c r="K60"/>
  <c r="M87"/>
  <c r="I87"/>
  <c r="H97"/>
  <c r="J97"/>
  <c r="L140"/>
  <c r="L139" s="1"/>
  <c r="M149"/>
  <c r="M148" s="1"/>
  <c r="I149"/>
  <c r="I148" s="1"/>
  <c r="K160"/>
  <c r="K159" s="1"/>
  <c r="M160"/>
  <c r="M159" s="1"/>
  <c r="I160"/>
  <c r="I159" s="1"/>
  <c r="M168"/>
  <c r="M167" s="1"/>
  <c r="I168"/>
  <c r="I167" s="1"/>
  <c r="H179"/>
  <c r="H178" s="1"/>
  <c r="J179"/>
  <c r="J178" s="1"/>
  <c r="H191"/>
  <c r="H190" s="1"/>
  <c r="J191"/>
  <c r="J190" s="1"/>
  <c r="J219"/>
  <c r="J218" s="1"/>
  <c r="J217" s="1"/>
  <c r="J229"/>
  <c r="H266"/>
  <c r="J266"/>
  <c r="L266"/>
  <c r="L374"/>
  <c r="L373" s="1"/>
  <c r="L396"/>
  <c r="I404"/>
  <c r="L431"/>
  <c r="H431"/>
  <c r="K438"/>
  <c r="L471"/>
  <c r="L470" s="1"/>
  <c r="M481"/>
  <c r="M480" s="1"/>
  <c r="I481"/>
  <c r="I480" s="1"/>
  <c r="I497"/>
  <c r="I496" s="1"/>
  <c r="M507"/>
  <c r="M506" s="1"/>
  <c r="M505" s="1"/>
  <c r="I507"/>
  <c r="I506" s="1"/>
  <c r="I505" s="1"/>
  <c r="K311"/>
  <c r="L168"/>
  <c r="L167" s="1"/>
  <c r="M266"/>
  <c r="I266"/>
  <c r="I265" s="1"/>
  <c r="K431"/>
  <c r="H444"/>
  <c r="L507"/>
  <c r="L506" s="1"/>
  <c r="L505" s="1"/>
  <c r="K547"/>
  <c r="K546" s="1"/>
  <c r="M42"/>
  <c r="I42"/>
  <c r="K42"/>
  <c r="H21"/>
  <c r="J21"/>
  <c r="L37"/>
  <c r="M60"/>
  <c r="L219"/>
  <c r="L218" s="1"/>
  <c r="L217" s="1"/>
  <c r="K304"/>
  <c r="L304"/>
  <c r="M374"/>
  <c r="M373" s="1"/>
  <c r="I374"/>
  <c r="I373" s="1"/>
  <c r="M311"/>
  <c r="M47"/>
  <c r="I47"/>
  <c r="L60"/>
  <c r="K87"/>
  <c r="M92"/>
  <c r="I92"/>
  <c r="H438"/>
  <c r="J438"/>
  <c r="L547"/>
  <c r="L546" s="1"/>
  <c r="J561"/>
  <c r="L311"/>
  <c r="J311"/>
  <c r="J265" l="1"/>
  <c r="H265"/>
  <c r="H264" s="1"/>
  <c r="H217"/>
  <c r="M265"/>
  <c r="M264" s="1"/>
  <c r="K86"/>
  <c r="J430"/>
  <c r="H443"/>
  <c r="J368"/>
  <c r="I217"/>
  <c r="I385"/>
  <c r="M385"/>
  <c r="K385"/>
  <c r="I264"/>
  <c r="K443"/>
  <c r="M430"/>
  <c r="K368"/>
  <c r="K430"/>
  <c r="M443"/>
  <c r="J20"/>
  <c r="L430"/>
  <c r="J86"/>
  <c r="J385"/>
  <c r="M538"/>
  <c r="I443"/>
  <c r="K265"/>
  <c r="K264" s="1"/>
  <c r="L265"/>
  <c r="L264" s="1"/>
  <c r="L443"/>
  <c r="J538"/>
  <c r="I538"/>
  <c r="I430"/>
  <c r="L86"/>
  <c r="J443"/>
  <c r="M86"/>
  <c r="L385"/>
  <c r="J264"/>
  <c r="H20"/>
  <c r="L20"/>
  <c r="H538"/>
  <c r="L538"/>
  <c r="I20"/>
  <c r="I479"/>
  <c r="H368"/>
  <c r="H479"/>
  <c r="K538"/>
  <c r="K20"/>
  <c r="L368"/>
  <c r="I368"/>
  <c r="M20"/>
  <c r="H430"/>
  <c r="H86"/>
  <c r="I86"/>
  <c r="M368"/>
  <c r="K19" l="1"/>
  <c r="K18" s="1"/>
  <c r="K623" s="1"/>
  <c r="M19"/>
  <c r="M18" s="1"/>
  <c r="M623" s="1"/>
  <c r="H19"/>
  <c r="H18" s="1"/>
  <c r="I384"/>
  <c r="J19"/>
  <c r="J18" s="1"/>
  <c r="J623" s="1"/>
  <c r="L19"/>
  <c r="L18" s="1"/>
  <c r="L623" s="1"/>
  <c r="I383"/>
  <c r="H384"/>
  <c r="H383" s="1"/>
  <c r="I19"/>
  <c r="H623" l="1"/>
  <c r="I18"/>
  <c r="I623" s="1"/>
</calcChain>
</file>

<file path=xl/sharedStrings.xml><?xml version="1.0" encoding="utf-8"?>
<sst xmlns="http://schemas.openxmlformats.org/spreadsheetml/2006/main" count="3528" uniqueCount="344">
  <si>
    <t>Всего расходов</t>
  </si>
  <si>
    <t>00000</t>
  </si>
  <si>
    <t>00</t>
  </si>
  <si>
    <t>540</t>
  </si>
  <si>
    <t>80080</t>
  </si>
  <si>
    <t>01</t>
  </si>
  <si>
    <t>9</t>
  </si>
  <si>
    <t>26</t>
  </si>
  <si>
    <t>Иные межбюджетные трансферты</t>
  </si>
  <si>
    <t/>
  </si>
  <si>
    <t>Межбюджетные трансферты</t>
  </si>
  <si>
    <t>Предоставление межбюджетных трансфертов на организацию в границах поселения электро-, тепло-, газо- и водоснабжения населения на территории Тарского муниципального района</t>
  </si>
  <si>
    <t>Развитие инженерной инфраструктуры населенных пунктов расположенных в сельской местности</t>
  </si>
  <si>
    <t>Подпрограмма "Устойчивое развитие сельских территорий Тарского муниципального района"</t>
  </si>
  <si>
    <t>240</t>
  </si>
  <si>
    <t>19990</t>
  </si>
  <si>
    <t>8</t>
  </si>
  <si>
    <t>Иные закупки товаров, работ и услуг для обеспечения государственных (муниципальных) нужд</t>
  </si>
  <si>
    <t>Закупка товаров, работ и услуг для обеспечения государственных (муниципальных) нужд</t>
  </si>
  <si>
    <t>Реализация прочих мероприятий, направленных на повышение энергетической эффективности и сокращение энергетических издержек в бюджетном секторе Тарского муниципального района</t>
  </si>
  <si>
    <t>10030</t>
  </si>
  <si>
    <t>Бюджетные инвестиции</t>
  </si>
  <si>
    <t>Капитальные вложения в объекты государственной (муниципальной) собственности</t>
  </si>
  <si>
    <t>Повышение энергетической эффективности и сокращение энергетических издержек в бюджетном секторе Тарского муниципального района</t>
  </si>
  <si>
    <t>Подпрограмма "Энергосбережение и повышение энергетической эффективности в Тарском муниципальном районе"</t>
  </si>
  <si>
    <t>19980</t>
  </si>
  <si>
    <t>7</t>
  </si>
  <si>
    <t>Реализация плана подготовки, повышения квалификации муниципальных служащих</t>
  </si>
  <si>
    <t>Профессиональное развитие муниципальных служащих</t>
  </si>
  <si>
    <t>Подпрограмма "Развитие муниципальной службы Тарского муниципального района"</t>
  </si>
  <si>
    <t>320</t>
  </si>
  <si>
    <t>10010</t>
  </si>
  <si>
    <t>04</t>
  </si>
  <si>
    <t>6</t>
  </si>
  <si>
    <t>Социальные выплаты гражданам, кроме публичных нормативных социальных выплат</t>
  </si>
  <si>
    <t>Социальное обеспечение и иные выплаты населению</t>
  </si>
  <si>
    <t>Оказание поддержки молодым семьям на приобретение жилья</t>
  </si>
  <si>
    <t>02</t>
  </si>
  <si>
    <t>Реализация прочих мероприятий, направленных на повышение эффективности работы муниципального района в сфере градостроительной деятельности</t>
  </si>
  <si>
    <t>Повышение эффективности работы муниципального района в сфере градостроительной деятельности</t>
  </si>
  <si>
    <t>Подпрограмма "Развитие жилищного строительства на территории Тарского района"</t>
  </si>
  <si>
    <t>810</t>
  </si>
  <si>
    <t>5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</si>
  <si>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</si>
  <si>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Иные бюджетные ассигнования</t>
  </si>
  <si>
    <t>Реализация прочих мероприятий, направленных на организацию транспортного обслуживания населения в границах Тарского муниципального района</t>
  </si>
  <si>
    <t>Организация транспортного обслуживания населения в границах Тарского муниципального района</t>
  </si>
  <si>
    <t>80010</t>
  </si>
  <si>
    <t>Предоставление межбюджетных трансфертов на осуществление дорожной деятельности в отношении автомобильных дорог местного значения вне границ населенных пунктов в границах муниципального района, осуществление муниципального контроля за сохранностью автомобильных дорог местного значения вне границ населенных пунктов в границах муниципального района, и обеспечение безопасности дорожного движения на них</t>
  </si>
  <si>
    <t>Реализация прочих мероприятий направленных на обеспечение населенных пунктов круглогодичной связью по автомобильным дорогам</t>
  </si>
  <si>
    <t>Обеспечение населенных пунктов круглогодичной связью по автомобильным дорогам</t>
  </si>
  <si>
    <t>Подпрограмма "Развитие автомобильных дорог и транспортного обслуживания населения в границах Тарского муниципального района "</t>
  </si>
  <si>
    <t>4</t>
  </si>
  <si>
    <t>Реализация прочих мероприятий, направленных на обеспечение природоохранных мероприятий</t>
  </si>
  <si>
    <t>Обеспечение природоохранных мероприятий</t>
  </si>
  <si>
    <t>Подпрограмма "Об охране окружающей среды в Тарском муниципальном районе"</t>
  </si>
  <si>
    <t>3</t>
  </si>
  <si>
    <t>350</t>
  </si>
  <si>
    <t>Премии и гранты</t>
  </si>
  <si>
    <t>Реализация прочих мероприятий, направленных на информационную, методическую и организационно-кадровую поддержку малого и среднего предпринимательства, мероприятия по поддержке предпринимательской инициативы</t>
  </si>
  <si>
    <t>Информационная, методическая и организационно-кадровая поддержка малого и среднего предпринимательства, мероприятия по поддержке предпринимательской инициативы</t>
  </si>
  <si>
    <t>Подпрограмма" Развитие малого и среднего предпринимательства в Тарском муниципальном районе"</t>
  </si>
  <si>
    <t>72320</t>
  </si>
  <si>
    <t>2</t>
  </si>
  <si>
    <t>Осуществление отдельных государственных полномочий Омской области по организации мероприятий при осуществлении деятельности по обращению с животными, которые не имеют владельцев, а также с животными, владельцы которых неизвестны, на территории города Омска и территориях муниципальных районов Омской области</t>
  </si>
  <si>
    <t>Реализация прочих мероприятий, направленных на достижение финансовой и экономической устойчивости сельского хозяйства</t>
  </si>
  <si>
    <t>Достижение финансовой и экономической устойчивости сельского хозяйства</t>
  </si>
  <si>
    <t>Реализация прочих мероприятий, направленных на кадровое обеспечение и переподготовку специалистов для агропромышленного комплекса</t>
  </si>
  <si>
    <t>Кадровое обеспечение и переподготовка специалистов для агропромышленного комплекса</t>
  </si>
  <si>
    <t>120</t>
  </si>
  <si>
    <t>Расходы на выплаты персоналу государственных (муниципальных) органов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</si>
  <si>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</si>
  <si>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Руководство и управление в сфере установленных функций органов местного самоуправления</t>
  </si>
  <si>
    <t>Развитие управления сельскохозяйственным производством Тарского района</t>
  </si>
  <si>
    <t>Подпрограмма "Развитие сельского хозяйства и регулирование рынков сельскохозяйственной продукции, сырья и продовольствия Тарского муниципального района "</t>
  </si>
  <si>
    <t>1</t>
  </si>
  <si>
    <t>Обеспечение эффективного осуществления полномочий Совета Тарского муниципального района Омской области</t>
  </si>
  <si>
    <t>71210</t>
  </si>
  <si>
    <t>03</t>
  </si>
  <si>
    <t>70820</t>
  </si>
  <si>
    <t>60050</t>
  </si>
  <si>
    <t>Осуществление части полномочий по организации теплоснабжения населения в соответствии с заключенными соглашениями</t>
  </si>
  <si>
    <t>51202</t>
  </si>
  <si>
    <t>850</t>
  </si>
  <si>
    <t>Уплата налогов, сборов и иных платежей</t>
  </si>
  <si>
    <t>110</t>
  </si>
  <si>
    <t>Расходы на выплаты персоналу казенных учреждений</t>
  </si>
  <si>
    <t>Реализация прочих мероприятий, направленных на повышение эффективности деятельности Администрации Тарского муниципального района Омской области</t>
  </si>
  <si>
    <t>Повышение эффективности деятельности Администрации Тарского муниципального района Омской области</t>
  </si>
  <si>
    <t>Реализация прочих мероприятий, направленных на развитие экономического потенциала, формирование и содержание муниципальной собственности Тарского муниципального района Омской области</t>
  </si>
  <si>
    <t>Развитие экономического потенциала, формирование и содержание муниципальной собственности Тарского муниципального района Омской области</t>
  </si>
  <si>
    <t>510</t>
  </si>
  <si>
    <t>70800</t>
  </si>
  <si>
    <t>Дотации</t>
  </si>
  <si>
    <t>60060</t>
  </si>
  <si>
    <t>Осуществление части полномочий по исполнению бюджетов поселений, составлению отчетов об исполнении бюджетов поселений в соответствии с заключенными соглашениями</t>
  </si>
  <si>
    <t>60020</t>
  </si>
  <si>
    <t>Осуществление части полномочий по составлению проектов бюджетов поселений и организации исполнения бюджетов поселений в соответствии с заключенными соглашениями</t>
  </si>
  <si>
    <t>870</t>
  </si>
  <si>
    <t>19970</t>
  </si>
  <si>
    <t>Резервные средства</t>
  </si>
  <si>
    <t>Резервный фонд Администрации Тарского муниципального района</t>
  </si>
  <si>
    <t>Повышение качества управления муниципальными финансами Тарского муниципального района Омской области</t>
  </si>
  <si>
    <t>Подпрограмма "Муниципальное управление, управление общественными финансами и имуществом в Тарском муниципальном районе"</t>
  </si>
  <si>
    <t>0</t>
  </si>
  <si>
    <t>Муниципальная программа Тарского муниципального района Омской области "Развитие экономического потенциала Тарского муниципального района Омской области" на 2020-2025 годы</t>
  </si>
  <si>
    <t>60010</t>
  </si>
  <si>
    <t>25</t>
  </si>
  <si>
    <t>Осуществление части полномочий по организации и осуществлению мероприятий по гражданской обороне, защиты населения и территории муниципального образования от чрезвычайных ситуаций природного и техногенного характера в границах поселения в соответствии с заключенным соглашением</t>
  </si>
  <si>
    <t>Защита населения муниципального района при возникновении чрезвычайных ситуаций природного и техногенного характера в целях гражданской обороны</t>
  </si>
  <si>
    <t>Реализация прочих мероприятий, направленных на охрану общественного порядка</t>
  </si>
  <si>
    <t>Охрана общественного порядка</t>
  </si>
  <si>
    <t>Реализация прочих мероприятий направленных на предупреждение чрезвычайных ситуаций природного и техногенного характера</t>
  </si>
  <si>
    <t>Предупреждение чрезвычайных ситуаций природного и техногенного характера</t>
  </si>
  <si>
    <t>Подпрограмма "Защита населения и территории от чрезвычайных ситуаций, обеспечение безопасности населения Тарского муниципального района"</t>
  </si>
  <si>
    <t>70510</t>
  </si>
  <si>
    <t>Осуществление переданных государственных полномочий Омской области по возмещению стоимости услуг по погребению</t>
  </si>
  <si>
    <t>10050</t>
  </si>
  <si>
    <t>Предоставление гражданам социальных выплат на строительство (реконструкцию) индивидуального жилья</t>
  </si>
  <si>
    <t>310</t>
  </si>
  <si>
    <t>10040</t>
  </si>
  <si>
    <t>Публичные нормативные социальные выплаты гражданам</t>
  </si>
  <si>
    <t>Выплата подъемных пособий молодым специалистам в сфере здравоохранения</t>
  </si>
  <si>
    <t>330</t>
  </si>
  <si>
    <t>Публичные нормативные выплаты гражданам несоциального характера</t>
  </si>
  <si>
    <t>Ежемесячная денежная выплата лицам, удостоенным звания "Почетный гражданин города Тара"</t>
  </si>
  <si>
    <t>10020</t>
  </si>
  <si>
    <t>Доплаты к пенсиям муниципальных служащих</t>
  </si>
  <si>
    <t>Социальная помощь малоимущим, материальная помощь гражданам, оказавшимся в трудной жизненной ситуации, иная материальная помощь отдельным категориям граждан</t>
  </si>
  <si>
    <t>Обеспечение доступности и качества предоставления мер социальной поддержки отдельным категориям граждан</t>
  </si>
  <si>
    <t>Подпрограмма "Совершенствование мер социальной поддержки отдельных категорий граждан Тарского муниципального района"</t>
  </si>
  <si>
    <t>610</t>
  </si>
  <si>
    <t>Субсидии бюджетным учреждениям</t>
  </si>
  <si>
    <t>Предоставление субсидий бюджетным, автономным учреждениям и иным некоммерческим организациям</t>
  </si>
  <si>
    <t>Реализация прочих мероприятий, направленных на обеспечение доступности, повышение оперативности и эффективности предоставления услуг инвалидам</t>
  </si>
  <si>
    <t>Обеспечение доступности, повышение оперативности и эффективности предоставления услуг инвалидам</t>
  </si>
  <si>
    <t>Подпрограмма "Доступная среда"</t>
  </si>
  <si>
    <t>08</t>
  </si>
  <si>
    <t>Реализация прочих мероприятий, направленных на поддержку, развитие и обновление содержания работы учреждений культуры</t>
  </si>
  <si>
    <t>Поддержка, развитие и обновление содержания работы учреждений культуры</t>
  </si>
  <si>
    <t>07</t>
  </si>
  <si>
    <t>Реализация прочих мероприятий, направленных на развитие кадрового потенциала и социальной поддержки работников культуры</t>
  </si>
  <si>
    <t>Оказание поддержки при строительстве или приобретении жилья работникам отрасли</t>
  </si>
  <si>
    <t>Развитие кадрового потенциала и социальной поддержки работников культуры</t>
  </si>
  <si>
    <t>06</t>
  </si>
  <si>
    <t>Реализация прочих мероприятий, направленных на реализацию проекта "Туризм"</t>
  </si>
  <si>
    <t>Реализация проекта "Туризм"</t>
  </si>
  <si>
    <t>Реализация прочих мероприятий направленных на создание благоприятных условий для укрепления единого культурного пространства и сохранения культурного наследия Тарского района</t>
  </si>
  <si>
    <t>Создание благоприятных условий для укрепления единого культурного пространства и сохранения культурного наследия Тарского района</t>
  </si>
  <si>
    <t>Подпрограмма "Развитие культуры и туризма Тарского муниципального района"</t>
  </si>
  <si>
    <t>Реализация прочих мероприятий, направленных на создание социально-экономических условий для увеличения занятости населения</t>
  </si>
  <si>
    <t>Создание социально-экономических условий для увеличения занятости населения</t>
  </si>
  <si>
    <t>Подпрограмма "Содействие занятости населения Тарского муниципального района"</t>
  </si>
  <si>
    <t>Реализация прочих мероприятий, направленных на развитие физической культуры и спорта</t>
  </si>
  <si>
    <t>Развитие физической культуры и спорта</t>
  </si>
  <si>
    <t>Реализация прочих мероприятий в сфере молодежной политики</t>
  </si>
  <si>
    <t>Организация и осуществление мероприятий в сфере молодежной политики</t>
  </si>
  <si>
    <t>Подпрограмма "Развитие физической культуры и спорта и реализация мероприятий в сфере молодежной политики Тарского муниципального района"</t>
  </si>
  <si>
    <t>S2020</t>
  </si>
  <si>
    <t>E1</t>
  </si>
  <si>
    <t>Ремонт зданий, сооружений, установка систем и оборудования пожарной и общей безопасности в зданиях муниципальных общеобразовательных организаций для создания центров образования цифрового и гуманитарного профилей</t>
  </si>
  <si>
    <t>S1930</t>
  </si>
  <si>
    <t>Организация деятельности центров образования для формирования у обучающихся современных технологических и гуманитарных навыков в муниципальных образовательных организациях, участие обучающихся в мероприятиях</t>
  </si>
  <si>
    <t>Реализация регионального проекта "Современная школа", направленного на достижение целей федерального проекта "Современная школа"</t>
  </si>
  <si>
    <t>S0101</t>
  </si>
  <si>
    <t>11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</si>
  <si>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 (персонифицированное финансирование)</t>
  </si>
  <si>
    <t>630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</si>
  <si>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</si>
  <si>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620</t>
  </si>
  <si>
    <t>Субсидии автономным учреждениям</t>
  </si>
  <si>
    <t>Реализация прочих мероприятий, направленных на обеспечение функционирования модели персонифицированного финансирования дополнительного образования детей</t>
  </si>
  <si>
    <t>Обеспечение функционирования модели персонифицированного финансирования дополнительного образования детей</t>
  </si>
  <si>
    <t>S0040</t>
  </si>
  <si>
    <t>10</t>
  </si>
  <si>
    <t>Ремонт зданий, установка систем и оборудования пожарной и общей безопасности в муниципальных образовательных организациях</t>
  </si>
  <si>
    <t>Реализация прочих мероприятий, направленных на обеспечение безопасности участников образовательного процесса</t>
  </si>
  <si>
    <t>Обеспечение безопасности участников образовательного процесса</t>
  </si>
  <si>
    <t>S0990</t>
  </si>
  <si>
    <t>09</t>
  </si>
  <si>
    <t>Материально-техническое оснащение муниципальных образовательных организаций</t>
  </si>
  <si>
    <t>Реализация прочих мероприятий, направленных на развитие воспитательной системы</t>
  </si>
  <si>
    <t>Развитие воспитательной системы</t>
  </si>
  <si>
    <t>Реализация прочих мероприятий, направленных на выявление и поддержку одарённых детей и талантливой молодёжи</t>
  </si>
  <si>
    <t>Выявление и поддержка одарённых детей и талантливой молодёжи</t>
  </si>
  <si>
    <t>Реализация прочих мероприятий, направленных на развитие кадрового потенциала</t>
  </si>
  <si>
    <t>Развитие кадрового потенциала</t>
  </si>
  <si>
    <t>Реализация прочих мероприятий, направленных на развитие системы дошкольного образования</t>
  </si>
  <si>
    <t>Развитие системы дошкольного образования</t>
  </si>
  <si>
    <t>S1320</t>
  </si>
  <si>
    <t>05</t>
  </si>
  <si>
    <t>Ремонт зданий и материально-техническое оснащение муниципальных образовательных организаций муниципальных районов Омской области, в том числе приобретение оборудования, спортивного инвентаря и оборудования, мягкого инвентаря, строительных материалов, окон, дверей, в целях подготовки к новому учебному году</t>
  </si>
  <si>
    <t>S0150</t>
  </si>
  <si>
    <t>Организация горячего питания обучающихся в муниципальных образовательных организациях (обеспечение готовой к употреблению пищевой продукцией)</t>
  </si>
  <si>
    <t>L3042</t>
  </si>
  <si>
    <t>Реализация прочих мероприятий, направленных на реализацию проекта "Современная школа"</t>
  </si>
  <si>
    <t>Реализация проекта "Современная школа"</t>
  </si>
  <si>
    <t>71250</t>
  </si>
  <si>
    <t>70330</t>
  </si>
  <si>
    <t>70290</t>
  </si>
  <si>
    <t>70010</t>
  </si>
  <si>
    <t>Осуществление государственных полномочий по опеке и попечительству над несовершеннолетними</t>
  </si>
  <si>
    <t>Обеспечение жизнеустройства детей-сирот и детей, оставшихся без попечения родителей, воспитывающихся в семьях опекунов (попечителей), приемных родителей Тарского муниципального района Омской области</t>
  </si>
  <si>
    <t>S2230</t>
  </si>
  <si>
    <t>Подготовка стационарных муниципальных детских оздоровительных лагерей</t>
  </si>
  <si>
    <t>S0780</t>
  </si>
  <si>
    <t>Организация и осуществление мероприятий по работе с детьми и молодежью в каникулярное время</t>
  </si>
  <si>
    <t>Реализация прочих мероприятий по организации оздоровления и отдыха детей и подростков Тарского района</t>
  </si>
  <si>
    <t>Организация оздоровления и отдыха детей и подростков Тарского района</t>
  </si>
  <si>
    <t>Осуществление управления в сфере образования на территории Тарского муниципального района Омской области</t>
  </si>
  <si>
    <t>S0100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</si>
  <si>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</t>
  </si>
  <si>
    <t>70110</t>
  </si>
  <si>
    <t>70080</t>
  </si>
  <si>
    <t>Реализация прочих мероприятий, направленных на обеспечение граждан, проживающих в Тарском муниципальном районе, качественным дошкольным, общим, дополнительным образованием</t>
  </si>
  <si>
    <t>Обеспечение граждан, проживающих в Тарском муниципальном районе, качественным дошкольным, общим, дополнительным образованием</t>
  </si>
  <si>
    <t>Подпрограмма "Развитие системы образования Тарского муниципального района "</t>
  </si>
  <si>
    <t>Муниципальная программа Тарского муниципального района Омской области "Развитие социально-культурной сферы Тарского муниципального района Омской области" на 2020-2025 годы</t>
  </si>
  <si>
    <t>в том числе за счет поступлений целевого характера</t>
  </si>
  <si>
    <t>Всего</t>
  </si>
  <si>
    <t>Вид расходов</t>
  </si>
  <si>
    <t>Целевая статья</t>
  </si>
  <si>
    <t>2024 год</t>
  </si>
  <si>
    <t>2023 год</t>
  </si>
  <si>
    <t>2022 год</t>
  </si>
  <si>
    <t>Сумма, рублей</t>
  </si>
  <si>
    <t>Коды классификации расходов районного бюджета</t>
  </si>
  <si>
    <t>Наименование кодов классификации расходов районного бюджета</t>
  </si>
  <si>
    <t>№ п/п</t>
  </si>
  <si>
    <t>Приложение № 5</t>
  </si>
  <si>
    <t>"О бюджете Тарского муниципального района</t>
  </si>
  <si>
    <t>на 2022 год и на плановый период 2023 и 2024 годов"</t>
  </si>
  <si>
    <t>Распределение бюджетных ассигонований районного бюджета по целевым статьям (муниципальным программам</t>
  </si>
  <si>
    <t xml:space="preserve">и непрограммным направлениям деятельности), группам и подгруппам видов расходов классификации </t>
  </si>
  <si>
    <t>расходов бюджетов на 2022 год и на плановый период 2023 и 2024 годов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</si>
  <si>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посредством предоставления субвенций местным бюджетам,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услуг), в соответствии с законодательством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</si>
  <si>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(организация бесплатного горячего питания обучающихся, получающих начальное общее образование в муниципальных образовательных организациях, в рамках государственной программы Российской Федерации "Развитие образования", утвержденной постановлением Правительства Российской Федерации от 26 декабря 2017 года № 1642)</t>
  </si>
  <si>
    <t>Обеспечение выплаты компенсации платы, взимаемой с родителей (законных представителей) за присмотр и уход за детьми, посещающими муниципальные образовательные организации, реализующие образовательную программу дошкольного образования</t>
  </si>
  <si>
    <t>Предоставление ежемесячного денежного вознаграждения опекунам (попечителям) за осуществление опеки или попечительства, приемным родителям – за осуществление обязанностей по договору о приемной семье</t>
  </si>
  <si>
    <t>Предоставление мер социальной поддержки приемным семьям, приемным детям, достигшим возраста восемнадцати лет, обучающимся по очной форме обучения в общеобразовательных организациях</t>
  </si>
  <si>
    <t>Предоставление мер социальной поддержки опекунам (попечителям) детей, оставшихся без попечения родителей, в том числе детей-сирот, подопечным детям, достигшим возраста восемнадцати лет, обучающимся по очной форме обучения в общеобразовательных организациях</t>
  </si>
  <si>
    <t>Финансовое обеспечение государственных полномочий по расчету и предоставлению дотаций бюджетам поселений, входящих в состав муниципальных районов Омской области, на выравнивание бюджетной обеспеченности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</si>
  <si>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(осуществление переданных полномочий Российской Федерации по составлению (изменению) списков кандидатов в присяжные заседатели федеральных судов общей юрисдикции)</t>
  </si>
  <si>
    <t>Обеспечение осуществления государственного полномочия по созданию административных комиссий, в том числе обеспечению их деятельности</t>
  </si>
  <si>
    <t>Создание и организация, в том числе обеспечение, деятельности муниципальных комиссий по делам несовершеннолетних и защите их прав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</si>
  <si>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 (за счет средств областного бюджета)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</si>
  <si>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 (персонифицированное финансирование) (за счет средств областного бюджета)</t>
  </si>
  <si>
    <t>Реконструкция здания районного Дома культуры МБУК "ТКДЦ"Север" в г. Тара</t>
  </si>
  <si>
    <t>Предоставление межбюджетных трансфертов на доплаты к пенсиям муниципальных служащих</t>
  </si>
  <si>
    <t>Предоставление межбюджетных трансфертов на оплату труда депутатов, выборных должностных лиц местного самоуправления поселения, осуществляющих свои полномочия на постоянной основе, муниципальных служащих и содержание органов местного самоуправления поселения</t>
  </si>
  <si>
    <t>A2</t>
  </si>
  <si>
    <t>Реализация мероприятия, направленного на достижение целей федерального проекта "Творческие люди"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</si>
  <si>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(ежемесячное денежное вознаграждение за классное руководство педагогическим работникам муниципальных образовательных организаций, реализующих образовательные программы начального общего, основного общего и среднего общего образования, в том числе адаптированные основные общеобразовательные программы)</t>
  </si>
  <si>
    <t>Организация горячего питания обучающихся в муниципальных образовательных организациях (обеспечение готовой к употреблению пищевой продукцией) (за счет средств областного бюджета)</t>
  </si>
  <si>
    <t>L4670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</si>
  <si>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</si>
  <si>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A1</t>
  </si>
  <si>
    <t>Реализация мероприятия, направленного на достижение целей федерального проекта "Культурная среда"</t>
  </si>
  <si>
    <t>Создание модельных муниципальных библиотек</t>
  </si>
  <si>
    <t>79970</t>
  </si>
  <si>
    <t>Непрограммные расходы</t>
  </si>
  <si>
    <t>Непрограммные направления деятельности Тарского муниципального района</t>
  </si>
  <si>
    <t>Непрограммные мероприятия в сфере общегосударственных вопросов</t>
  </si>
  <si>
    <t>Расходы, осуществляемые за счет средств резервного фонда Правительства Омской области</t>
  </si>
  <si>
    <t>Реализация прочих мероприятий, направленных на развитие инженерной инфраструктуры населенных пунктов расположенных в сельской местности</t>
  </si>
  <si>
    <t>Предоставление межбюджетных трансфертов из средств резервного фонда Администрации Тарского муниципального района Омской области</t>
  </si>
  <si>
    <t>S0140</t>
  </si>
  <si>
    <t>Предоставление иных межбюджетных трансфертов на участие в организации и финансировании временного трудоустройства безработных граждан, испытывающих трудности в поиске работы</t>
  </si>
  <si>
    <t>Участие в организации и финансировании проведения общественных работ (за счет средств местного бюджета)</t>
  </si>
  <si>
    <t>Содействие в оказание муниципальных услуг учреждениями в сфере культуры в части выплаты заработной платы работникам муниципальных учреждений (за счет средств областного бюджета)</t>
  </si>
  <si>
    <t>Содействие в оказании муниципальных услуг учреждениями в сфере культуры в части выплаты заработной платы работникам муниципальных учреждений</t>
  </si>
  <si>
    <t>S1470</t>
  </si>
  <si>
    <t>S1700</t>
  </si>
  <si>
    <t>L519Б</t>
  </si>
  <si>
    <t>Государственная поддержка отрасли культуры (комплектование книжных фондов общедоступных (публичных) библиотек муниципальных образований Омской области)</t>
  </si>
  <si>
    <t>Участие в организации и финансировании проведения общественных работ</t>
  </si>
  <si>
    <t>S1590</t>
  </si>
  <si>
    <t>Субсидии на возмещение части затрат организациям, индивидуальным предпринимателям, осуществляющим переработку и (или) производство сельскохозяйственной продукции, на переподготовку и повышение квалификации руководителей, специалистов и рабочих массовых профессий (за счет средств областного бюджета)</t>
  </si>
  <si>
    <t>L4970</t>
  </si>
  <si>
    <t>Обеспечение жильем молодых семей (предоставление молодым семьям социальных выплат на приобретение или строительство жилья, в том числе на уплату первоначального взноса при получении жилищного кредита, в том числе ипотечного, или жилищного займа на приобретение жилого помещения или строительство индивидуального жилого дома)</t>
  </si>
  <si>
    <t>Субсидии на возмещение части затрат организациям, индивидуальным предпринимателям, осуществляющим переработку и (или) производство сельскохозяйственной продукции, на переподготовку и повышение квалификации руководителей, специалистов и рабочих массовых профессий</t>
  </si>
  <si>
    <t>Подготовка стационарных муниципальных детских оздоровительных лагерей (за счет средств областного бюджета)</t>
  </si>
  <si>
    <t>Разработка проектно-сметной документации для проведения реконструкция здания районного Дома культуры МБУК "ТКДЦ "Север" в г.Тара</t>
  </si>
  <si>
    <t>Предоставление межбюджетных трансфертов на содержание зданий учреждений культуры</t>
  </si>
  <si>
    <t>S0840</t>
  </si>
  <si>
    <t>Организация транспортного обслуживания населения в границах Тарского муниципального района (за счет средств областного бюджета)</t>
  </si>
  <si>
    <t xml:space="preserve">Организация транспортного обслуживания населения в границах Тарского муниципального района </t>
  </si>
  <si>
    <t>Содействие дополнительному профессиональному образованию работников финансовых органов муниципальных районов (городского округа) Омской области по дополнительным профессиональным программам</t>
  </si>
  <si>
    <t>Создание условий для обеспечения граждан доступными и качественными жилищно-коммунальными услугами</t>
  </si>
  <si>
    <t>S2240</t>
  </si>
  <si>
    <t>Развитие инфраструктуры детского отдыха и оздоровления, повышение комфортности и безопасности пребывания детей в муниципальных учреждениях отдыха и оздоровления (за счет средств областного бюджета)</t>
  </si>
  <si>
    <t>Развитие инфраструктуры детского отдыха и оздоровления, повышение комфортности и безопасности пребывания детей в муниципальных учреждениях отдыха и оздоровления</t>
  </si>
  <si>
    <t>Организация и осуществление мероприятий по работе с детьми и молодежью в каникулярное время (за счет средств областного бюджета)</t>
  </si>
  <si>
    <t>Ремонт зданий, установка систем и оборудования пожарной и общей безопасности в муниципальных образовательных организациях (за счет средств областного бюджета)</t>
  </si>
  <si>
    <t>Материально-техническое оснащение муниципальных образовательных организаций (за счет средств областного бюджета)</t>
  </si>
  <si>
    <t>S2110</t>
  </si>
  <si>
    <t>Ремонт и (или) материально-техническое оснащение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 (за счет средств областного бюджета)</t>
  </si>
  <si>
    <t>Ремонт и (или) материально-техническое оснащение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</si>
  <si>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Осуществление части полномочий по реализации и исполнению функций и полномочий контрольно-счетного органа поселения в соответствии с заключенным соглашением</t>
  </si>
  <si>
    <t>к Решению Совета Тарского муниципального района "О внесении изменений в Решение Совета Тарского муниципального района от 20 декабря 2021 года №128/29 "О бюджете Тарского муниципального района на 2022 год и на плановый период 2023 и 2024 годов"</t>
  </si>
  <si>
    <t>к Решению Совета Тарского муниципального района</t>
  </si>
  <si>
    <t>Предоставление межбюджетных трансфертов на поощрение органов местного самоуправления сельских поселений, достигнувших наилучших показателей эффективности деятельности</t>
  </si>
  <si>
    <t>Предоставление иных межбюджетных трансфертов на участие в организации и финансировании временного трудоустройства несовершеннолетних граждан в возрасте от 14 до 18 лет в свободное от учебы время</t>
  </si>
  <si>
    <t>Исполнение судебных актов</t>
  </si>
  <si>
    <t>S1400</t>
  </si>
  <si>
    <t>LП020</t>
  </si>
  <si>
    <t>S0750</t>
  </si>
  <si>
    <t>Капитальный ремонт и материально-технической оснащение объектов, находящихся в муниципальной собственности, а также муниципальных учреждений (за счет средств областного бюджета)</t>
  </si>
  <si>
    <t xml:space="preserve">Капитальный ремонт и материально-технической оснащение объектов, находящихся в муниципальной собственности, а также муниципальных учреждений </t>
  </si>
  <si>
    <t>70490</t>
  </si>
  <si>
    <t>S0490</t>
  </si>
  <si>
    <t>Приобретение и установка резервных источников электроснабжения (за счет средств областного бюджета)</t>
  </si>
  <si>
    <t>Приобретение и установка резервных источников электроснабжения</t>
  </si>
  <si>
    <t>S1070</t>
  </si>
  <si>
    <t>S1620</t>
  </si>
  <si>
    <t>Внесение изменений в схемы территориального планирования муниципальных районов Омской области (за счет средств областного бюджета)</t>
  </si>
  <si>
    <t xml:space="preserve">Внесение изменений в схемы территориального планирования муниципальных районов Омской области </t>
  </si>
  <si>
    <t>Разработка документов территориального планирования и градостроительного зонирования (в том числе внесение изменений), включая подготовку документации для внесения сведений о границах населенных пунктов и границах территориальных зон в Единый государственный реестр недвижимости (за счет средств областного бюджета)</t>
  </si>
  <si>
    <t>Разработка документов территориального планирования и градостроительного зонирования (в том числе внесение изменений), включая подготовку документации для внесения сведений о границах населенных пунктов и границах территориальных зон в Единый государственный реестр недвижимости</t>
  </si>
  <si>
    <t>Реализация прочих непрограммных мероприятий</t>
  </si>
  <si>
    <t>Специальные расходы</t>
  </si>
  <si>
    <t>Реконструкция здания районного Дома культуры МБУК "ТКДЦ"Север" в г. Тара (второй этап)</t>
  </si>
  <si>
    <t>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</si>
  <si>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S1890</t>
  </si>
  <si>
    <t>Создание мест (площадок) накопления твердых коммунальных отходов и (или) на приобретение контейнеров (бункеров)(за счет средств областного бюджета)</t>
  </si>
  <si>
    <t>Создание мест (площадок) накопления твердых коммунальных отходов и (или) на приобретение контейнеров (бункеров)</t>
  </si>
  <si>
    <t>S2260</t>
  </si>
  <si>
    <t>Организация сбора, транспортирования и захоронения твердых коммунальных отходов, а также ликвидацию объектов рахмещения твердых коммунальных отходов на территории Омской области (за счет средств областного бюджета)</t>
  </si>
  <si>
    <t>Организация сбора, транспортирования и захоронения твердых коммунальных отходов, а также ликвидацию объектов рахмещения твердых коммунальных отходов на территории Омской области</t>
  </si>
  <si>
    <t>Разработка проектной документации и проведение проверки достоверности определения сметной стоимости строительства, реконструкции, капитального ремонта объектов капитального строительства, финансирование которых осуществляется с привлечением средств областного бюджета, для муниципальных образовательных организаций муниципальных районов Омской области (за счет средств областного бюджета)</t>
  </si>
  <si>
    <t xml:space="preserve">Разработка проектной документации и проведение проверки достоверности определения сметной стоимости строительства, реконструкции, капитального ремонта объектов капитального строительства, финансирование которых осуществляется с привлечением средств областного бюджета, для муниципальных образовательных организаций муниципальных районов Омской области </t>
  </si>
  <si>
    <t>Государственная поддержка отрасли культуры (выплата денежного поощрения лучшим муниципальным учреждениям культуры, находящимся на территориях сельских поселений Омской области, и их работникам)</t>
  </si>
  <si>
    <t>Обеспечение гарантий по оплате труда, предусмотренных трудовым законодательством и иными нормативными актами Российской Федерации, содержащими нормы трудового права</t>
  </si>
  <si>
    <t>Обеспечение гарантий по оплате труда, предусмотренных трудовым законодательством и иными нормативными актами Российской Федерации, содержащими нормы трудового права (за счет средств областного бюджета)</t>
  </si>
  <si>
    <t>Реализация дополнительных мероприятий, направленных на снижение напряженности на рынке труда</t>
  </si>
  <si>
    <t>I4</t>
  </si>
  <si>
    <t>S1950</t>
  </si>
  <si>
    <t>Реализация регионального проекта "Создание условий для легкого старта и комфортного ведения бизнеса", направленного на достижение целей федерального проекта "Создание условий для легкого старта и комфортного ведения бизнеса"</t>
  </si>
  <si>
    <t>Предоставление грантов начинающим субъектам малого предпринимательства (за счет средств областного бюджета)</t>
  </si>
  <si>
    <t>Предоставление грантов начинающим субъектам малого предпринимательства</t>
  </si>
  <si>
    <t>Стипендии</t>
  </si>
  <si>
    <t>Предоставление межбюджетных трансфертов на проведение государственной экспертизы проектной документации и инженерных изысканий</t>
  </si>
  <si>
    <t>Приложение №5</t>
  </si>
  <si>
    <t>Осуществление государственного полномочия Омской области по определению исполнителей услуг по перемещению транспортных средств на специализированную стоянку, их хранению и возврату</t>
  </si>
</sst>
</file>

<file path=xl/styles.xml><?xml version="1.0" encoding="utf-8"?>
<styleSheet xmlns="http://schemas.openxmlformats.org/spreadsheetml/2006/main">
  <numFmts count="2">
    <numFmt numFmtId="164" formatCode="00"/>
    <numFmt numFmtId="165" formatCode="000"/>
  </numFmts>
  <fonts count="5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14"/>
      <name val="Times New Roman"/>
      <charset val="204"/>
    </font>
    <font>
      <sz val="12"/>
      <name val="Times New Roman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31">
    <xf numFmtId="0" fontId="0" fillId="0" borderId="0" xfId="0"/>
    <xf numFmtId="0" fontId="1" fillId="0" borderId="0" xfId="1"/>
    <xf numFmtId="0" fontId="2" fillId="0" borderId="0" xfId="1" applyFont="1" applyProtection="1">
      <protection hidden="1"/>
    </xf>
    <xf numFmtId="0" fontId="3" fillId="0" borderId="0" xfId="1" applyFont="1" applyProtection="1">
      <protection hidden="1"/>
    </xf>
    <xf numFmtId="0" fontId="2" fillId="0" borderId="3" xfId="1" applyNumberFormat="1" applyFont="1" applyFill="1" applyBorder="1" applyAlignment="1" applyProtection="1">
      <protection hidden="1"/>
    </xf>
    <xf numFmtId="0" fontId="2" fillId="0" borderId="2" xfId="1" applyNumberFormat="1" applyFont="1" applyFill="1" applyBorder="1" applyAlignment="1" applyProtection="1">
      <protection hidden="1"/>
    </xf>
    <xf numFmtId="0" fontId="2" fillId="0" borderId="2" xfId="1" applyNumberFormat="1" applyFont="1" applyFill="1" applyBorder="1" applyAlignment="1" applyProtection="1">
      <alignment horizontal="left" vertical="center"/>
      <protection hidden="1"/>
    </xf>
    <xf numFmtId="0" fontId="2" fillId="0" borderId="1" xfId="1" applyNumberFormat="1" applyFont="1" applyFill="1" applyBorder="1" applyAlignment="1" applyProtection="1">
      <alignment horizontal="left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left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164" fontId="2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3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1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4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/>
      <protection hidden="1"/>
    </xf>
    <xf numFmtId="0" fontId="2" fillId="0" borderId="0" xfId="1" applyNumberFormat="1" applyFont="1" applyFill="1" applyAlignment="1" applyProtection="1">
      <alignment horizontal="right" vertical="center"/>
      <protection hidden="1"/>
    </xf>
    <xf numFmtId="0" fontId="1" fillId="0" borderId="0" xfId="1" applyProtection="1">
      <protection hidden="1"/>
    </xf>
    <xf numFmtId="0" fontId="2" fillId="0" borderId="0" xfId="1" applyNumberFormat="1" applyFont="1" applyFill="1" applyAlignment="1" applyProtection="1">
      <alignment vertical="center" wrapText="1"/>
      <protection hidden="1"/>
    </xf>
    <xf numFmtId="0" fontId="2" fillId="0" borderId="0" xfId="1" applyFont="1" applyFill="1" applyProtection="1"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Border="1" applyAlignment="1" applyProtection="1">
      <alignment horizontal="center" vertical="center"/>
      <protection hidden="1"/>
    </xf>
    <xf numFmtId="0" fontId="1" fillId="0" borderId="0" xfId="1" applyBorder="1" applyProtection="1">
      <protection hidden="1"/>
    </xf>
    <xf numFmtId="0" fontId="4" fillId="0" borderId="13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2" fontId="3" fillId="0" borderId="0" xfId="1" applyNumberFormat="1" applyFont="1" applyProtection="1">
      <protection hidden="1"/>
    </xf>
    <xf numFmtId="2" fontId="2" fillId="0" borderId="0" xfId="1" applyNumberFormat="1" applyFont="1" applyProtection="1">
      <protection hidden="1"/>
    </xf>
    <xf numFmtId="0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3" xfId="0" applyNumberFormat="1" applyFont="1" applyFill="1" applyBorder="1" applyAlignment="1" applyProtection="1">
      <alignment horizontal="left" vertical="center" wrapText="1"/>
      <protection hidden="1"/>
    </xf>
    <xf numFmtId="0" fontId="2" fillId="0" borderId="11" xfId="0" applyNumberFormat="1" applyFont="1" applyFill="1" applyBorder="1" applyAlignment="1" applyProtection="1">
      <alignment horizontal="left" vertical="center" wrapText="1"/>
      <protection hidden="1"/>
    </xf>
    <xf numFmtId="0" fontId="2" fillId="0" borderId="2" xfId="0" applyNumberFormat="1" applyFont="1" applyFill="1" applyBorder="1" applyAlignment="1" applyProtection="1">
      <alignment horizontal="left" vertical="center" wrapText="1"/>
      <protection hidden="1"/>
    </xf>
    <xf numFmtId="0" fontId="2" fillId="0" borderId="1" xfId="0" applyNumberFormat="1" applyFont="1" applyFill="1" applyBorder="1" applyAlignment="1" applyProtection="1">
      <alignment horizontal="left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1" xfId="1" applyNumberFormat="1" applyFont="1" applyFill="1" applyBorder="1" applyAlignment="1" applyProtection="1">
      <alignment horizontal="center" vertical="center"/>
      <protection hidden="1"/>
    </xf>
    <xf numFmtId="49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9" fontId="4" fillId="0" borderId="12" xfId="1" applyNumberFormat="1" applyFont="1" applyFill="1" applyBorder="1" applyAlignment="1" applyProtection="1">
      <alignment horizontal="center" vertical="center" wrapText="1"/>
      <protection hidden="1"/>
    </xf>
    <xf numFmtId="49" fontId="4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49" fontId="4" fillId="0" borderId="1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7" xfId="1" applyNumberFormat="1" applyFont="1" applyFill="1" applyBorder="1" applyAlignment="1" applyProtection="1">
      <alignment horizontal="center" vertical="center"/>
      <protection hidden="1"/>
    </xf>
    <xf numFmtId="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2" xfId="1" applyNumberFormat="1" applyFont="1" applyFill="1" applyBorder="1" applyAlignment="1" applyProtection="1">
      <alignment horizontal="center" vertical="center"/>
      <protection hidden="1"/>
    </xf>
    <xf numFmtId="4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11" xfId="1" applyNumberFormat="1" applyFont="1" applyFill="1" applyBorder="1" applyAlignment="1" applyProtection="1">
      <alignment horizontal="center" vertical="center"/>
      <protection hidden="1"/>
    </xf>
    <xf numFmtId="4" fontId="2" fillId="0" borderId="13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13" xfId="1" applyNumberFormat="1" applyFont="1" applyFill="1" applyBorder="1" applyAlignment="1" applyProtection="1">
      <alignment horizontal="center" vertical="center"/>
      <protection hidden="1"/>
    </xf>
    <xf numFmtId="4" fontId="2" fillId="0" borderId="5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1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1" applyFont="1" applyAlignment="1">
      <alignment horizontal="right" wrapText="1"/>
    </xf>
    <xf numFmtId="0" fontId="1" fillId="0" borderId="0" xfId="1" applyAlignment="1">
      <alignment wrapText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2" fillId="0" borderId="5" xfId="1" applyNumberFormat="1" applyFont="1" applyFill="1" applyBorder="1" applyAlignment="1" applyProtection="1">
      <alignment horizontal="center" vertical="center"/>
      <protection hidden="1"/>
    </xf>
    <xf numFmtId="0" fontId="4" fillId="0" borderId="0" xfId="1" applyNumberFormat="1" applyFont="1" applyFill="1" applyAlignment="1" applyProtection="1">
      <alignment horizontal="center" vertical="center"/>
      <protection hidden="1"/>
    </xf>
    <xf numFmtId="0" fontId="0" fillId="0" borderId="0" xfId="0" applyAlignment="1"/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13" xfId="1" applyNumberFormat="1" applyFont="1" applyFill="1" applyBorder="1" applyAlignment="1" applyProtection="1">
      <alignment horizontal="center" vertical="center"/>
      <protection hidden="1"/>
    </xf>
    <xf numFmtId="0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12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M624"/>
  <sheetViews>
    <sheetView showGridLines="0" tabSelected="1" zoomScale="70" zoomScaleNormal="70" workbookViewId="0">
      <selection activeCell="A2" sqref="A2"/>
    </sheetView>
  </sheetViews>
  <sheetFormatPr defaultRowHeight="12.75"/>
  <cols>
    <col min="1" max="1" width="5.85546875" style="1" customWidth="1"/>
    <col min="2" max="2" width="91.7109375" style="1" customWidth="1"/>
    <col min="3" max="3" width="6.140625" style="1" customWidth="1"/>
    <col min="4" max="4" width="4.28515625" style="1" customWidth="1"/>
    <col min="5" max="5" width="6.140625" style="1" customWidth="1"/>
    <col min="6" max="6" width="13.28515625" style="1" customWidth="1"/>
    <col min="7" max="7" width="8.85546875" style="1" customWidth="1"/>
    <col min="8" max="9" width="18.7109375" style="1" customWidth="1"/>
    <col min="10" max="10" width="19.7109375" style="1" customWidth="1"/>
    <col min="11" max="13" width="17.28515625" style="1" customWidth="1"/>
    <col min="14" max="238" width="9.140625" style="1" customWidth="1"/>
    <col min="239" max="16384" width="9.140625" style="1"/>
  </cols>
  <sheetData>
    <row r="1" spans="1:13" ht="18.75">
      <c r="J1" s="115" t="s">
        <v>342</v>
      </c>
      <c r="K1" s="115"/>
      <c r="L1" s="115"/>
      <c r="M1" s="115"/>
    </row>
    <row r="2" spans="1:13" ht="99" customHeight="1">
      <c r="J2" s="115" t="s">
        <v>299</v>
      </c>
      <c r="K2" s="115"/>
      <c r="L2" s="115"/>
      <c r="M2" s="115"/>
    </row>
    <row r="3" spans="1:13" ht="18.75">
      <c r="A3" s="35"/>
      <c r="B3" s="35"/>
      <c r="C3" s="35"/>
      <c r="D3" s="35"/>
      <c r="E3" s="35"/>
      <c r="F3" s="35"/>
      <c r="G3" s="35"/>
      <c r="H3" s="35"/>
      <c r="I3" s="35"/>
      <c r="J3" s="116"/>
      <c r="K3" s="116"/>
      <c r="L3" s="116"/>
      <c r="M3" s="116"/>
    </row>
    <row r="4" spans="1:13" ht="18.75">
      <c r="A4" s="35"/>
      <c r="B4" s="35"/>
      <c r="C4" s="34"/>
      <c r="D4" s="34"/>
      <c r="E4" s="34"/>
      <c r="F4" s="34"/>
      <c r="G4" s="32"/>
      <c r="H4" s="32"/>
      <c r="I4" s="33"/>
      <c r="J4" s="2"/>
      <c r="K4" s="2"/>
      <c r="L4" s="2"/>
      <c r="M4" s="36" t="s">
        <v>229</v>
      </c>
    </row>
    <row r="5" spans="1:13" ht="18.75">
      <c r="A5" s="35"/>
      <c r="B5" s="35"/>
      <c r="C5" s="2"/>
      <c r="D5" s="32"/>
      <c r="E5" s="32"/>
      <c r="F5" s="32"/>
      <c r="G5" s="32"/>
      <c r="H5" s="32"/>
      <c r="I5" s="33"/>
      <c r="J5" s="2"/>
      <c r="K5" s="2"/>
      <c r="L5" s="2"/>
      <c r="M5" s="32" t="s">
        <v>300</v>
      </c>
    </row>
    <row r="6" spans="1:13" ht="18.75">
      <c r="A6" s="35"/>
      <c r="B6" s="35"/>
      <c r="C6" s="34"/>
      <c r="D6" s="34"/>
      <c r="E6" s="34"/>
      <c r="F6" s="34"/>
      <c r="G6" s="32"/>
      <c r="H6" s="32"/>
      <c r="I6" s="33"/>
      <c r="J6" s="2"/>
      <c r="K6" s="2"/>
      <c r="L6" s="33"/>
      <c r="M6" s="36" t="s">
        <v>230</v>
      </c>
    </row>
    <row r="7" spans="1:13" ht="18.75">
      <c r="A7" s="35"/>
      <c r="B7" s="35"/>
      <c r="C7" s="34"/>
      <c r="D7" s="34"/>
      <c r="E7" s="34"/>
      <c r="F7" s="34"/>
      <c r="G7" s="32"/>
      <c r="H7" s="32"/>
      <c r="I7" s="118" t="s">
        <v>231</v>
      </c>
      <c r="J7" s="118"/>
      <c r="K7" s="118"/>
      <c r="L7" s="118"/>
      <c r="M7" s="118"/>
    </row>
    <row r="8" spans="1:13" ht="18.75">
      <c r="A8" s="35"/>
      <c r="B8" s="35"/>
      <c r="C8" s="34"/>
      <c r="D8" s="34"/>
      <c r="E8" s="34"/>
      <c r="F8" s="34"/>
      <c r="G8" s="32"/>
      <c r="H8" s="32"/>
      <c r="I8" s="33"/>
      <c r="J8" s="33"/>
      <c r="K8" s="33"/>
      <c r="L8" s="33"/>
      <c r="M8" s="32"/>
    </row>
    <row r="9" spans="1:13" ht="18.75">
      <c r="A9" s="31"/>
      <c r="B9" s="120" t="s">
        <v>232</v>
      </c>
      <c r="C9" s="121"/>
      <c r="D9" s="121"/>
      <c r="E9" s="121"/>
      <c r="F9" s="121"/>
      <c r="G9" s="121"/>
      <c r="H9" s="121"/>
      <c r="I9" s="121"/>
      <c r="J9" s="121"/>
      <c r="K9" s="121"/>
      <c r="L9" s="121"/>
      <c r="M9" s="38"/>
    </row>
    <row r="10" spans="1:13" ht="18.75">
      <c r="A10" s="31"/>
      <c r="B10" s="120" t="s">
        <v>233</v>
      </c>
      <c r="C10" s="121"/>
      <c r="D10" s="121"/>
      <c r="E10" s="121"/>
      <c r="F10" s="121"/>
      <c r="G10" s="121"/>
      <c r="H10" s="121"/>
      <c r="I10" s="121"/>
      <c r="J10" s="121"/>
      <c r="K10" s="121"/>
      <c r="L10" s="121"/>
      <c r="M10" s="38"/>
    </row>
    <row r="11" spans="1:13" ht="18.75">
      <c r="A11" s="31"/>
      <c r="B11" s="120" t="s">
        <v>234</v>
      </c>
      <c r="C11" s="121"/>
      <c r="D11" s="121"/>
      <c r="E11" s="121"/>
      <c r="F11" s="121"/>
      <c r="G11" s="121"/>
      <c r="H11" s="121"/>
      <c r="I11" s="121"/>
      <c r="J11" s="121"/>
      <c r="K11" s="121"/>
      <c r="L11" s="121"/>
      <c r="M11" s="38"/>
    </row>
    <row r="12" spans="1:13" ht="18.75">
      <c r="A12" s="31"/>
      <c r="B12" s="31"/>
      <c r="C12" s="31"/>
      <c r="D12" s="31"/>
      <c r="E12" s="31"/>
      <c r="F12" s="31"/>
      <c r="G12" s="31"/>
      <c r="H12" s="37"/>
      <c r="I12" s="37"/>
      <c r="J12" s="38"/>
      <c r="K12" s="38"/>
      <c r="L12" s="38"/>
      <c r="M12" s="38"/>
    </row>
    <row r="13" spans="1:13">
      <c r="A13" s="122" t="s">
        <v>228</v>
      </c>
      <c r="B13" s="122" t="s">
        <v>227</v>
      </c>
      <c r="C13" s="122" t="s">
        <v>226</v>
      </c>
      <c r="D13" s="122"/>
      <c r="E13" s="122"/>
      <c r="F13" s="122"/>
      <c r="G13" s="122"/>
      <c r="H13" s="125" t="s">
        <v>225</v>
      </c>
      <c r="I13" s="126"/>
      <c r="J13" s="126"/>
      <c r="K13" s="126"/>
      <c r="L13" s="126"/>
      <c r="M13" s="127"/>
    </row>
    <row r="14" spans="1:13">
      <c r="A14" s="122"/>
      <c r="B14" s="122"/>
      <c r="C14" s="122"/>
      <c r="D14" s="122"/>
      <c r="E14" s="122"/>
      <c r="F14" s="122"/>
      <c r="G14" s="122"/>
      <c r="H14" s="128"/>
      <c r="I14" s="129"/>
      <c r="J14" s="129"/>
      <c r="K14" s="129"/>
      <c r="L14" s="129"/>
      <c r="M14" s="130"/>
    </row>
    <row r="15" spans="1:13" ht="18.75">
      <c r="A15" s="122"/>
      <c r="B15" s="122"/>
      <c r="C15" s="122"/>
      <c r="D15" s="122"/>
      <c r="E15" s="122"/>
      <c r="F15" s="122"/>
      <c r="G15" s="122"/>
      <c r="H15" s="122" t="s">
        <v>224</v>
      </c>
      <c r="I15" s="122"/>
      <c r="J15" s="123" t="s">
        <v>223</v>
      </c>
      <c r="K15" s="124"/>
      <c r="L15" s="119" t="s">
        <v>222</v>
      </c>
      <c r="M15" s="119"/>
    </row>
    <row r="16" spans="1:13" ht="93.75">
      <c r="A16" s="122"/>
      <c r="B16" s="122"/>
      <c r="C16" s="122" t="s">
        <v>221</v>
      </c>
      <c r="D16" s="122"/>
      <c r="E16" s="122"/>
      <c r="F16" s="122"/>
      <c r="G16" s="30" t="s">
        <v>220</v>
      </c>
      <c r="H16" s="9" t="s">
        <v>219</v>
      </c>
      <c r="I16" s="9" t="s">
        <v>218</v>
      </c>
      <c r="J16" s="16" t="s">
        <v>219</v>
      </c>
      <c r="K16" s="29" t="s">
        <v>218</v>
      </c>
      <c r="L16" s="28" t="s">
        <v>219</v>
      </c>
      <c r="M16" s="27" t="s">
        <v>218</v>
      </c>
    </row>
    <row r="17" spans="1:13" ht="18.75">
      <c r="A17" s="8">
        <v>1</v>
      </c>
      <c r="B17" s="8">
        <v>2</v>
      </c>
      <c r="C17" s="117">
        <v>3</v>
      </c>
      <c r="D17" s="117"/>
      <c r="E17" s="117"/>
      <c r="F17" s="117"/>
      <c r="G17" s="8">
        <v>4</v>
      </c>
      <c r="H17" s="40">
        <v>5</v>
      </c>
      <c r="I17" s="40">
        <v>6</v>
      </c>
      <c r="J17" s="26">
        <v>7</v>
      </c>
      <c r="K17" s="25">
        <v>8</v>
      </c>
      <c r="L17" s="25">
        <v>9</v>
      </c>
      <c r="M17" s="8">
        <v>10</v>
      </c>
    </row>
    <row r="18" spans="1:13" ht="56.25">
      <c r="A18" s="19" t="s">
        <v>9</v>
      </c>
      <c r="B18" s="18" t="s">
        <v>217</v>
      </c>
      <c r="C18" s="17" t="s">
        <v>107</v>
      </c>
      <c r="D18" s="16" t="s">
        <v>104</v>
      </c>
      <c r="E18" s="16" t="s">
        <v>2</v>
      </c>
      <c r="F18" s="16" t="s">
        <v>1</v>
      </c>
      <c r="G18" s="15" t="s">
        <v>9</v>
      </c>
      <c r="H18" s="94">
        <f t="shared" ref="H18:M18" si="0">H19+H217+H242+H264+H342+H348+H368</f>
        <v>1112348887.8099999</v>
      </c>
      <c r="I18" s="94">
        <f t="shared" si="0"/>
        <v>735929148.75000012</v>
      </c>
      <c r="J18" s="94">
        <f t="shared" si="0"/>
        <v>884691406.75999999</v>
      </c>
      <c r="K18" s="94">
        <f t="shared" si="0"/>
        <v>544335425.74000001</v>
      </c>
      <c r="L18" s="94">
        <f t="shared" si="0"/>
        <v>761847441.56000006</v>
      </c>
      <c r="M18" s="94">
        <f t="shared" si="0"/>
        <v>467598370.74000001</v>
      </c>
    </row>
    <row r="19" spans="1:13" ht="37.5">
      <c r="A19" s="19" t="s">
        <v>9</v>
      </c>
      <c r="B19" s="18" t="s">
        <v>216</v>
      </c>
      <c r="C19" s="17" t="s">
        <v>107</v>
      </c>
      <c r="D19" s="16" t="s">
        <v>75</v>
      </c>
      <c r="E19" s="16" t="s">
        <v>2</v>
      </c>
      <c r="F19" s="16" t="s">
        <v>1</v>
      </c>
      <c r="G19" s="15" t="s">
        <v>9</v>
      </c>
      <c r="H19" s="94">
        <f t="shared" ref="H19:M19" si="1">H20+H52+H60+H86+H107+H139+H148+H159+H167+H178+H190+H204</f>
        <v>911394267.62</v>
      </c>
      <c r="I19" s="94">
        <f t="shared" si="1"/>
        <v>686000948</v>
      </c>
      <c r="J19" s="94">
        <f t="shared" si="1"/>
        <v>761561809.76000011</v>
      </c>
      <c r="K19" s="94">
        <f t="shared" si="1"/>
        <v>544054654</v>
      </c>
      <c r="L19" s="94">
        <f t="shared" si="1"/>
        <v>652303024.76000011</v>
      </c>
      <c r="M19" s="94">
        <f t="shared" si="1"/>
        <v>467317599</v>
      </c>
    </row>
    <row r="20" spans="1:13" ht="37.5">
      <c r="A20" s="19" t="s">
        <v>9</v>
      </c>
      <c r="B20" s="18" t="s">
        <v>215</v>
      </c>
      <c r="C20" s="17" t="s">
        <v>107</v>
      </c>
      <c r="D20" s="16" t="s">
        <v>75</v>
      </c>
      <c r="E20" s="16" t="s">
        <v>5</v>
      </c>
      <c r="F20" s="16" t="s">
        <v>1</v>
      </c>
      <c r="G20" s="15" t="s">
        <v>9</v>
      </c>
      <c r="H20" s="94">
        <f>H21+H34+H37+H47+H42+H31</f>
        <v>804335276.05000007</v>
      </c>
      <c r="I20" s="94">
        <f t="shared" ref="I20:M20" si="2">I21+I34+I37+I47+I42+I31</f>
        <v>612749526.70000005</v>
      </c>
      <c r="J20" s="94">
        <f t="shared" si="2"/>
        <v>689475748.29000008</v>
      </c>
      <c r="K20" s="94">
        <f t="shared" si="2"/>
        <v>492719640.69999999</v>
      </c>
      <c r="L20" s="94">
        <f t="shared" si="2"/>
        <v>599791031.11000001</v>
      </c>
      <c r="M20" s="94">
        <f t="shared" si="2"/>
        <v>435198227</v>
      </c>
    </row>
    <row r="21" spans="1:13" ht="56.25">
      <c r="A21" s="19" t="s">
        <v>9</v>
      </c>
      <c r="B21" s="18" t="s">
        <v>214</v>
      </c>
      <c r="C21" s="17" t="s">
        <v>107</v>
      </c>
      <c r="D21" s="16" t="s">
        <v>75</v>
      </c>
      <c r="E21" s="16" t="s">
        <v>5</v>
      </c>
      <c r="F21" s="16" t="s">
        <v>15</v>
      </c>
      <c r="G21" s="15" t="s">
        <v>9</v>
      </c>
      <c r="H21" s="94">
        <f>H22+H24+H26+H28</f>
        <v>160157547.34999999</v>
      </c>
      <c r="I21" s="94">
        <f t="shared" ref="I21:M21" si="3">I22+I24+I26+I28</f>
        <v>0</v>
      </c>
      <c r="J21" s="94">
        <f t="shared" si="3"/>
        <v>167056674.59</v>
      </c>
      <c r="K21" s="94">
        <f t="shared" si="3"/>
        <v>0</v>
      </c>
      <c r="L21" s="94">
        <f t="shared" si="3"/>
        <v>134893371.11000001</v>
      </c>
      <c r="M21" s="94">
        <f t="shared" si="3"/>
        <v>0</v>
      </c>
    </row>
    <row r="22" spans="1:13" ht="75">
      <c r="A22" s="19" t="s">
        <v>9</v>
      </c>
      <c r="B22" s="18" t="s">
        <v>71</v>
      </c>
      <c r="C22" s="17" t="s">
        <v>107</v>
      </c>
      <c r="D22" s="16" t="s">
        <v>75</v>
      </c>
      <c r="E22" s="16" t="s">
        <v>5</v>
      </c>
      <c r="F22" s="16" t="s">
        <v>15</v>
      </c>
      <c r="G22" s="15">
        <v>100</v>
      </c>
      <c r="H22" s="94">
        <f>H23</f>
        <v>50000</v>
      </c>
      <c r="I22" s="94">
        <f t="shared" ref="I22:L22" si="4">I23</f>
        <v>0</v>
      </c>
      <c r="J22" s="94">
        <f t="shared" si="4"/>
        <v>0</v>
      </c>
      <c r="K22" s="94">
        <f t="shared" si="4"/>
        <v>0</v>
      </c>
      <c r="L22" s="94">
        <f t="shared" si="4"/>
        <v>0</v>
      </c>
      <c r="M22" s="95">
        <v>0</v>
      </c>
    </row>
    <row r="23" spans="1:13" ht="18.75">
      <c r="A23" s="14" t="s">
        <v>9</v>
      </c>
      <c r="B23" s="13" t="s">
        <v>86</v>
      </c>
      <c r="C23" s="12" t="s">
        <v>107</v>
      </c>
      <c r="D23" s="11" t="s">
        <v>75</v>
      </c>
      <c r="E23" s="11" t="s">
        <v>5</v>
      </c>
      <c r="F23" s="11" t="s">
        <v>15</v>
      </c>
      <c r="G23" s="10" t="s">
        <v>85</v>
      </c>
      <c r="H23" s="96">
        <v>50000</v>
      </c>
      <c r="I23" s="97">
        <v>0</v>
      </c>
      <c r="J23" s="98">
        <v>0</v>
      </c>
      <c r="K23" s="98">
        <v>0</v>
      </c>
      <c r="L23" s="98">
        <v>0</v>
      </c>
      <c r="M23" s="58">
        <v>0</v>
      </c>
    </row>
    <row r="24" spans="1:13" ht="37.5">
      <c r="A24" s="24" t="s">
        <v>9</v>
      </c>
      <c r="B24" s="23" t="s">
        <v>18</v>
      </c>
      <c r="C24" s="22" t="s">
        <v>107</v>
      </c>
      <c r="D24" s="21" t="s">
        <v>75</v>
      </c>
      <c r="E24" s="21" t="s">
        <v>5</v>
      </c>
      <c r="F24" s="21" t="s">
        <v>15</v>
      </c>
      <c r="G24" s="20">
        <v>200</v>
      </c>
      <c r="H24" s="99">
        <f>H25</f>
        <v>16340524</v>
      </c>
      <c r="I24" s="99">
        <f t="shared" ref="I24:M24" si="5">I25</f>
        <v>0</v>
      </c>
      <c r="J24" s="99">
        <f t="shared" si="5"/>
        <v>12584990</v>
      </c>
      <c r="K24" s="99">
        <f t="shared" si="5"/>
        <v>0</v>
      </c>
      <c r="L24" s="99">
        <f t="shared" si="5"/>
        <v>6542580</v>
      </c>
      <c r="M24" s="99">
        <f t="shared" si="5"/>
        <v>0</v>
      </c>
    </row>
    <row r="25" spans="1:13" ht="37.5">
      <c r="A25" s="14" t="s">
        <v>9</v>
      </c>
      <c r="B25" s="13" t="s">
        <v>17</v>
      </c>
      <c r="C25" s="12" t="s">
        <v>107</v>
      </c>
      <c r="D25" s="11" t="s">
        <v>75</v>
      </c>
      <c r="E25" s="11" t="s">
        <v>5</v>
      </c>
      <c r="F25" s="11" t="s">
        <v>15</v>
      </c>
      <c r="G25" s="10" t="s">
        <v>14</v>
      </c>
      <c r="H25" s="96">
        <v>16340524</v>
      </c>
      <c r="I25" s="97">
        <v>0</v>
      </c>
      <c r="J25" s="98">
        <v>12584990</v>
      </c>
      <c r="K25" s="98">
        <v>0</v>
      </c>
      <c r="L25" s="98">
        <v>6542580</v>
      </c>
      <c r="M25" s="58">
        <v>0</v>
      </c>
    </row>
    <row r="26" spans="1:13" ht="37.5">
      <c r="A26" s="24" t="s">
        <v>9</v>
      </c>
      <c r="B26" s="23" t="s">
        <v>133</v>
      </c>
      <c r="C26" s="22" t="s">
        <v>107</v>
      </c>
      <c r="D26" s="21" t="s">
        <v>75</v>
      </c>
      <c r="E26" s="21" t="s">
        <v>5</v>
      </c>
      <c r="F26" s="21" t="s">
        <v>15</v>
      </c>
      <c r="G26" s="20">
        <v>600</v>
      </c>
      <c r="H26" s="99">
        <f>H27</f>
        <v>143627860</v>
      </c>
      <c r="I26" s="99">
        <f t="shared" ref="I26:M26" si="6">I27</f>
        <v>0</v>
      </c>
      <c r="J26" s="99">
        <f t="shared" si="6"/>
        <v>154471684.59</v>
      </c>
      <c r="K26" s="99">
        <f t="shared" si="6"/>
        <v>0</v>
      </c>
      <c r="L26" s="99">
        <f t="shared" si="6"/>
        <v>128350791.11</v>
      </c>
      <c r="M26" s="99">
        <f t="shared" si="6"/>
        <v>0</v>
      </c>
    </row>
    <row r="27" spans="1:13" ht="18.75">
      <c r="A27" s="14" t="s">
        <v>9</v>
      </c>
      <c r="B27" s="13" t="s">
        <v>132</v>
      </c>
      <c r="C27" s="12" t="s">
        <v>107</v>
      </c>
      <c r="D27" s="11" t="s">
        <v>75</v>
      </c>
      <c r="E27" s="11" t="s">
        <v>5</v>
      </c>
      <c r="F27" s="11" t="s">
        <v>15</v>
      </c>
      <c r="G27" s="10" t="s">
        <v>131</v>
      </c>
      <c r="H27" s="96">
        <v>143627860</v>
      </c>
      <c r="I27" s="97">
        <v>0</v>
      </c>
      <c r="J27" s="98">
        <v>154471684.59</v>
      </c>
      <c r="K27" s="98">
        <v>0</v>
      </c>
      <c r="L27" s="98">
        <v>128350791.11</v>
      </c>
      <c r="M27" s="58">
        <v>0</v>
      </c>
    </row>
    <row r="28" spans="1:13" ht="18.75">
      <c r="A28" s="24" t="s">
        <v>9</v>
      </c>
      <c r="B28" s="23" t="s">
        <v>44</v>
      </c>
      <c r="C28" s="22" t="s">
        <v>107</v>
      </c>
      <c r="D28" s="21" t="s">
        <v>75</v>
      </c>
      <c r="E28" s="21" t="s">
        <v>5</v>
      </c>
      <c r="F28" s="21" t="s">
        <v>15</v>
      </c>
      <c r="G28" s="20">
        <v>800</v>
      </c>
      <c r="H28" s="99">
        <f>H29+H30</f>
        <v>139163.35</v>
      </c>
      <c r="I28" s="99">
        <f t="shared" ref="I28:M28" si="7">I30</f>
        <v>0</v>
      </c>
      <c r="J28" s="99">
        <f t="shared" si="7"/>
        <v>0</v>
      </c>
      <c r="K28" s="99">
        <f t="shared" si="7"/>
        <v>0</v>
      </c>
      <c r="L28" s="99">
        <f t="shared" si="7"/>
        <v>0</v>
      </c>
      <c r="M28" s="99">
        <f t="shared" si="7"/>
        <v>0</v>
      </c>
    </row>
    <row r="29" spans="1:13" ht="18.75">
      <c r="A29" s="85"/>
      <c r="B29" s="48" t="s">
        <v>303</v>
      </c>
      <c r="C29" s="12" t="s">
        <v>107</v>
      </c>
      <c r="D29" s="11" t="s">
        <v>75</v>
      </c>
      <c r="E29" s="11" t="s">
        <v>5</v>
      </c>
      <c r="F29" s="11" t="s">
        <v>15</v>
      </c>
      <c r="G29" s="10">
        <v>830</v>
      </c>
      <c r="H29" s="96">
        <v>1000</v>
      </c>
      <c r="I29" s="96">
        <v>0</v>
      </c>
      <c r="J29" s="96">
        <v>0</v>
      </c>
      <c r="K29" s="96">
        <v>0</v>
      </c>
      <c r="L29" s="96">
        <v>0</v>
      </c>
      <c r="M29" s="96">
        <v>0</v>
      </c>
    </row>
    <row r="30" spans="1:13" ht="18.75">
      <c r="A30" s="14" t="s">
        <v>9</v>
      </c>
      <c r="B30" s="13" t="s">
        <v>84</v>
      </c>
      <c r="C30" s="17" t="s">
        <v>107</v>
      </c>
      <c r="D30" s="16" t="s">
        <v>75</v>
      </c>
      <c r="E30" s="16" t="s">
        <v>5</v>
      </c>
      <c r="F30" s="16" t="s">
        <v>15</v>
      </c>
      <c r="G30" s="10" t="s">
        <v>83</v>
      </c>
      <c r="H30" s="96">
        <v>138163.35</v>
      </c>
      <c r="I30" s="97">
        <v>0</v>
      </c>
      <c r="J30" s="98">
        <v>0</v>
      </c>
      <c r="K30" s="98">
        <v>0</v>
      </c>
      <c r="L30" s="98">
        <v>0</v>
      </c>
      <c r="M30" s="58">
        <v>0</v>
      </c>
    </row>
    <row r="31" spans="1:13" ht="150">
      <c r="A31" s="53"/>
      <c r="B31" s="13" t="s">
        <v>252</v>
      </c>
      <c r="C31" s="12" t="s">
        <v>107</v>
      </c>
      <c r="D31" s="11" t="s">
        <v>75</v>
      </c>
      <c r="E31" s="11" t="s">
        <v>5</v>
      </c>
      <c r="F31" s="45">
        <v>53032</v>
      </c>
      <c r="G31" s="55"/>
      <c r="H31" s="96">
        <f>H32</f>
        <v>26861562</v>
      </c>
      <c r="I31" s="96">
        <f t="shared" ref="I31:M31" si="8">I32</f>
        <v>26861562</v>
      </c>
      <c r="J31" s="96">
        <f t="shared" si="8"/>
        <v>26861562</v>
      </c>
      <c r="K31" s="96">
        <f t="shared" si="8"/>
        <v>26861562</v>
      </c>
      <c r="L31" s="96">
        <f t="shared" si="8"/>
        <v>26861562</v>
      </c>
      <c r="M31" s="96">
        <f t="shared" si="8"/>
        <v>26861562</v>
      </c>
    </row>
    <row r="32" spans="1:13" ht="37.5">
      <c r="A32" s="53"/>
      <c r="B32" s="18" t="s">
        <v>133</v>
      </c>
      <c r="C32" s="17" t="s">
        <v>107</v>
      </c>
      <c r="D32" s="16" t="s">
        <v>75</v>
      </c>
      <c r="E32" s="16" t="s">
        <v>5</v>
      </c>
      <c r="F32" s="16">
        <v>53032</v>
      </c>
      <c r="G32" s="10">
        <v>600</v>
      </c>
      <c r="H32" s="96">
        <f>H33</f>
        <v>26861562</v>
      </c>
      <c r="I32" s="96">
        <f t="shared" ref="I32:M32" si="9">I33</f>
        <v>26861562</v>
      </c>
      <c r="J32" s="96">
        <f t="shared" si="9"/>
        <v>26861562</v>
      </c>
      <c r="K32" s="96">
        <f t="shared" si="9"/>
        <v>26861562</v>
      </c>
      <c r="L32" s="96">
        <f t="shared" si="9"/>
        <v>26861562</v>
      </c>
      <c r="M32" s="96">
        <f t="shared" si="9"/>
        <v>26861562</v>
      </c>
    </row>
    <row r="33" spans="1:13" ht="18.75">
      <c r="A33" s="53"/>
      <c r="B33" s="13" t="s">
        <v>132</v>
      </c>
      <c r="C33" s="12" t="s">
        <v>107</v>
      </c>
      <c r="D33" s="11" t="s">
        <v>75</v>
      </c>
      <c r="E33" s="11" t="s">
        <v>5</v>
      </c>
      <c r="F33" s="45">
        <v>53032</v>
      </c>
      <c r="G33" s="10">
        <v>610</v>
      </c>
      <c r="H33" s="96">
        <v>26861562</v>
      </c>
      <c r="I33" s="96">
        <v>26861562</v>
      </c>
      <c r="J33" s="58">
        <v>26861562</v>
      </c>
      <c r="K33" s="58">
        <v>26861562</v>
      </c>
      <c r="L33" s="58">
        <v>26861562</v>
      </c>
      <c r="M33" s="58">
        <v>26861562</v>
      </c>
    </row>
    <row r="34" spans="1:13" ht="225">
      <c r="A34" s="24" t="s">
        <v>9</v>
      </c>
      <c r="B34" s="39" t="s">
        <v>235</v>
      </c>
      <c r="C34" s="22" t="s">
        <v>107</v>
      </c>
      <c r="D34" s="21" t="s">
        <v>75</v>
      </c>
      <c r="E34" s="21" t="s">
        <v>5</v>
      </c>
      <c r="F34" s="21" t="s">
        <v>213</v>
      </c>
      <c r="G34" s="20" t="s">
        <v>9</v>
      </c>
      <c r="H34" s="99">
        <f>H35</f>
        <v>506429044</v>
      </c>
      <c r="I34" s="99">
        <f t="shared" ref="I34:M34" si="10">I35</f>
        <v>506429044</v>
      </c>
      <c r="J34" s="99">
        <f t="shared" si="10"/>
        <v>404579010</v>
      </c>
      <c r="K34" s="99">
        <f t="shared" si="10"/>
        <v>404579010</v>
      </c>
      <c r="L34" s="99">
        <f t="shared" si="10"/>
        <v>404579010</v>
      </c>
      <c r="M34" s="99">
        <f t="shared" si="10"/>
        <v>404579010</v>
      </c>
    </row>
    <row r="35" spans="1:13" ht="37.5">
      <c r="A35" s="19" t="s">
        <v>9</v>
      </c>
      <c r="B35" s="18" t="s">
        <v>133</v>
      </c>
      <c r="C35" s="17" t="s">
        <v>107</v>
      </c>
      <c r="D35" s="16" t="s">
        <v>75</v>
      </c>
      <c r="E35" s="16" t="s">
        <v>5</v>
      </c>
      <c r="F35" s="16" t="s">
        <v>213</v>
      </c>
      <c r="G35" s="15">
        <v>600</v>
      </c>
      <c r="H35" s="94">
        <f>H36</f>
        <v>506429044</v>
      </c>
      <c r="I35" s="94">
        <f t="shared" ref="I35:M35" si="11">I36</f>
        <v>506429044</v>
      </c>
      <c r="J35" s="94">
        <f t="shared" si="11"/>
        <v>404579010</v>
      </c>
      <c r="K35" s="94">
        <f t="shared" si="11"/>
        <v>404579010</v>
      </c>
      <c r="L35" s="94">
        <f t="shared" si="11"/>
        <v>404579010</v>
      </c>
      <c r="M35" s="94">
        <f t="shared" si="11"/>
        <v>404579010</v>
      </c>
    </row>
    <row r="36" spans="1:13" ht="18.75">
      <c r="A36" s="14" t="s">
        <v>9</v>
      </c>
      <c r="B36" s="13" t="s">
        <v>132</v>
      </c>
      <c r="C36" s="12" t="s">
        <v>107</v>
      </c>
      <c r="D36" s="11" t="s">
        <v>75</v>
      </c>
      <c r="E36" s="11" t="s">
        <v>5</v>
      </c>
      <c r="F36" s="11" t="s">
        <v>213</v>
      </c>
      <c r="G36" s="10" t="s">
        <v>131</v>
      </c>
      <c r="H36" s="96">
        <v>506429044</v>
      </c>
      <c r="I36" s="97">
        <v>506429044</v>
      </c>
      <c r="J36" s="98">
        <v>404579010</v>
      </c>
      <c r="K36" s="98">
        <v>404579010</v>
      </c>
      <c r="L36" s="98">
        <v>404579010</v>
      </c>
      <c r="M36" s="58">
        <v>404579010</v>
      </c>
    </row>
    <row r="37" spans="1:13" ht="75">
      <c r="A37" s="24" t="s">
        <v>9</v>
      </c>
      <c r="B37" s="23" t="s">
        <v>237</v>
      </c>
      <c r="C37" s="22" t="s">
        <v>107</v>
      </c>
      <c r="D37" s="21" t="s">
        <v>75</v>
      </c>
      <c r="E37" s="21" t="s">
        <v>5</v>
      </c>
      <c r="F37" s="21" t="s">
        <v>212</v>
      </c>
      <c r="G37" s="20" t="s">
        <v>9</v>
      </c>
      <c r="H37" s="99">
        <f>H38+H40</f>
        <v>3757655</v>
      </c>
      <c r="I37" s="99">
        <f t="shared" ref="I37:M37" si="12">I38+I40</f>
        <v>3757655</v>
      </c>
      <c r="J37" s="99">
        <f t="shared" si="12"/>
        <v>3757655</v>
      </c>
      <c r="K37" s="99">
        <f t="shared" si="12"/>
        <v>3757655</v>
      </c>
      <c r="L37" s="99">
        <f t="shared" si="12"/>
        <v>3757655</v>
      </c>
      <c r="M37" s="99">
        <f t="shared" si="12"/>
        <v>3757655</v>
      </c>
    </row>
    <row r="38" spans="1:13" ht="37.5">
      <c r="A38" s="19" t="s">
        <v>9</v>
      </c>
      <c r="B38" s="18" t="s">
        <v>18</v>
      </c>
      <c r="C38" s="17" t="s">
        <v>107</v>
      </c>
      <c r="D38" s="16" t="s">
        <v>75</v>
      </c>
      <c r="E38" s="16" t="s">
        <v>5</v>
      </c>
      <c r="F38" s="16" t="s">
        <v>212</v>
      </c>
      <c r="G38" s="15">
        <v>200</v>
      </c>
      <c r="H38" s="94">
        <f>H39</f>
        <v>37577</v>
      </c>
      <c r="I38" s="94">
        <f t="shared" ref="I38:M38" si="13">I39</f>
        <v>37577</v>
      </c>
      <c r="J38" s="94">
        <f t="shared" si="13"/>
        <v>37577</v>
      </c>
      <c r="K38" s="94">
        <f t="shared" si="13"/>
        <v>37577</v>
      </c>
      <c r="L38" s="94">
        <f t="shared" si="13"/>
        <v>37577</v>
      </c>
      <c r="M38" s="94">
        <f t="shared" si="13"/>
        <v>37577</v>
      </c>
    </row>
    <row r="39" spans="1:13" ht="37.5">
      <c r="A39" s="14" t="s">
        <v>9</v>
      </c>
      <c r="B39" s="13" t="s">
        <v>17</v>
      </c>
      <c r="C39" s="12" t="s">
        <v>107</v>
      </c>
      <c r="D39" s="11" t="s">
        <v>75</v>
      </c>
      <c r="E39" s="11" t="s">
        <v>5</v>
      </c>
      <c r="F39" s="11" t="s">
        <v>212</v>
      </c>
      <c r="G39" s="10" t="s">
        <v>14</v>
      </c>
      <c r="H39" s="96">
        <v>37577</v>
      </c>
      <c r="I39" s="97">
        <v>37577</v>
      </c>
      <c r="J39" s="98">
        <v>37577</v>
      </c>
      <c r="K39" s="98">
        <v>37577</v>
      </c>
      <c r="L39" s="98">
        <v>37577</v>
      </c>
      <c r="M39" s="58">
        <v>37577</v>
      </c>
    </row>
    <row r="40" spans="1:13" ht="18.75">
      <c r="A40" s="24" t="s">
        <v>9</v>
      </c>
      <c r="B40" s="23" t="s">
        <v>35</v>
      </c>
      <c r="C40" s="22" t="s">
        <v>107</v>
      </c>
      <c r="D40" s="21" t="s">
        <v>75</v>
      </c>
      <c r="E40" s="21" t="s">
        <v>5</v>
      </c>
      <c r="F40" s="21" t="s">
        <v>212</v>
      </c>
      <c r="G40" s="20">
        <v>300</v>
      </c>
      <c r="H40" s="99">
        <f>H41</f>
        <v>3720078</v>
      </c>
      <c r="I40" s="99">
        <f t="shared" ref="I40:M40" si="14">I41</f>
        <v>3720078</v>
      </c>
      <c r="J40" s="99">
        <f t="shared" si="14"/>
        <v>3720078</v>
      </c>
      <c r="K40" s="99">
        <f t="shared" si="14"/>
        <v>3720078</v>
      </c>
      <c r="L40" s="99">
        <f t="shared" si="14"/>
        <v>3720078</v>
      </c>
      <c r="M40" s="99">
        <f t="shared" si="14"/>
        <v>3720078</v>
      </c>
    </row>
    <row r="41" spans="1:13" ht="18.75">
      <c r="A41" s="14" t="s">
        <v>9</v>
      </c>
      <c r="B41" s="13" t="s">
        <v>121</v>
      </c>
      <c r="C41" s="12" t="s">
        <v>107</v>
      </c>
      <c r="D41" s="11" t="s">
        <v>75</v>
      </c>
      <c r="E41" s="11" t="s">
        <v>5</v>
      </c>
      <c r="F41" s="11" t="s">
        <v>212</v>
      </c>
      <c r="G41" s="10" t="s">
        <v>119</v>
      </c>
      <c r="H41" s="96">
        <v>3720078</v>
      </c>
      <c r="I41" s="97">
        <v>3720078</v>
      </c>
      <c r="J41" s="98">
        <v>3720078</v>
      </c>
      <c r="K41" s="98">
        <v>3720078</v>
      </c>
      <c r="L41" s="98">
        <v>3720078</v>
      </c>
      <c r="M41" s="58">
        <v>3720078</v>
      </c>
    </row>
    <row r="42" spans="1:13" ht="112.5">
      <c r="A42" s="24" t="s">
        <v>9</v>
      </c>
      <c r="B42" s="39" t="s">
        <v>245</v>
      </c>
      <c r="C42" s="12" t="s">
        <v>107</v>
      </c>
      <c r="D42" s="11" t="s">
        <v>75</v>
      </c>
      <c r="E42" s="11" t="s">
        <v>5</v>
      </c>
      <c r="F42" s="45">
        <v>70100</v>
      </c>
      <c r="G42" s="20" t="s">
        <v>9</v>
      </c>
      <c r="H42" s="96">
        <f>H43+H45</f>
        <v>75701265.700000003</v>
      </c>
      <c r="I42" s="96">
        <f t="shared" ref="I42:M42" si="15">I43+I45</f>
        <v>75701265.700000003</v>
      </c>
      <c r="J42" s="96">
        <f t="shared" si="15"/>
        <v>57521413.700000003</v>
      </c>
      <c r="K42" s="96">
        <f t="shared" si="15"/>
        <v>57521413.700000003</v>
      </c>
      <c r="L42" s="96">
        <f t="shared" si="15"/>
        <v>0</v>
      </c>
      <c r="M42" s="96">
        <f t="shared" si="15"/>
        <v>0</v>
      </c>
    </row>
    <row r="43" spans="1:13" ht="75">
      <c r="A43" s="43" t="s">
        <v>9</v>
      </c>
      <c r="B43" s="18" t="s">
        <v>71</v>
      </c>
      <c r="C43" s="12" t="s">
        <v>107</v>
      </c>
      <c r="D43" s="11" t="s">
        <v>75</v>
      </c>
      <c r="E43" s="11" t="s">
        <v>5</v>
      </c>
      <c r="F43" s="45">
        <v>70100</v>
      </c>
      <c r="G43" s="15">
        <v>100</v>
      </c>
      <c r="H43" s="96">
        <f>H44</f>
        <v>51823896</v>
      </c>
      <c r="I43" s="96">
        <f t="shared" ref="I43:M43" si="16">I44</f>
        <v>51823896</v>
      </c>
      <c r="J43" s="96">
        <f t="shared" si="16"/>
        <v>37623084</v>
      </c>
      <c r="K43" s="96">
        <f t="shared" si="16"/>
        <v>37623084</v>
      </c>
      <c r="L43" s="96">
        <f t="shared" si="16"/>
        <v>0</v>
      </c>
      <c r="M43" s="96">
        <f t="shared" si="16"/>
        <v>0</v>
      </c>
    </row>
    <row r="44" spans="1:13" ht="18.75">
      <c r="A44" s="14" t="s">
        <v>9</v>
      </c>
      <c r="B44" s="13" t="s">
        <v>86</v>
      </c>
      <c r="C44" s="12" t="s">
        <v>107</v>
      </c>
      <c r="D44" s="11" t="s">
        <v>75</v>
      </c>
      <c r="E44" s="11" t="s">
        <v>5</v>
      </c>
      <c r="F44" s="45">
        <v>70100</v>
      </c>
      <c r="G44" s="10" t="s">
        <v>85</v>
      </c>
      <c r="H44" s="96">
        <v>51823896</v>
      </c>
      <c r="I44" s="96">
        <v>51823896</v>
      </c>
      <c r="J44" s="58">
        <v>37623084</v>
      </c>
      <c r="K44" s="58">
        <v>37623084</v>
      </c>
      <c r="L44" s="58">
        <v>0</v>
      </c>
      <c r="M44" s="58">
        <v>0</v>
      </c>
    </row>
    <row r="45" spans="1:13" ht="37.5">
      <c r="A45" s="24" t="s">
        <v>9</v>
      </c>
      <c r="B45" s="23" t="s">
        <v>133</v>
      </c>
      <c r="C45" s="12" t="s">
        <v>107</v>
      </c>
      <c r="D45" s="11" t="s">
        <v>75</v>
      </c>
      <c r="E45" s="11" t="s">
        <v>5</v>
      </c>
      <c r="F45" s="45">
        <v>70100</v>
      </c>
      <c r="G45" s="20">
        <v>600</v>
      </c>
      <c r="H45" s="96">
        <f>H46</f>
        <v>23877369.699999999</v>
      </c>
      <c r="I45" s="96">
        <f t="shared" ref="I45:M45" si="17">I46</f>
        <v>23877369.699999999</v>
      </c>
      <c r="J45" s="96">
        <f t="shared" si="17"/>
        <v>19898329.699999999</v>
      </c>
      <c r="K45" s="96">
        <f t="shared" si="17"/>
        <v>19898329.699999999</v>
      </c>
      <c r="L45" s="96">
        <f t="shared" si="17"/>
        <v>0</v>
      </c>
      <c r="M45" s="96">
        <f t="shared" si="17"/>
        <v>0</v>
      </c>
    </row>
    <row r="46" spans="1:13" ht="18.75">
      <c r="A46" s="14" t="s">
        <v>9</v>
      </c>
      <c r="B46" s="13" t="s">
        <v>132</v>
      </c>
      <c r="C46" s="12" t="s">
        <v>107</v>
      </c>
      <c r="D46" s="11" t="s">
        <v>75</v>
      </c>
      <c r="E46" s="11" t="s">
        <v>5</v>
      </c>
      <c r="F46" s="45">
        <v>70100</v>
      </c>
      <c r="G46" s="10" t="s">
        <v>131</v>
      </c>
      <c r="H46" s="96">
        <v>23877369.699999999</v>
      </c>
      <c r="I46" s="96">
        <v>23877369.699999999</v>
      </c>
      <c r="J46" s="58">
        <v>19898329.699999999</v>
      </c>
      <c r="K46" s="58">
        <v>19898329.699999999</v>
      </c>
      <c r="L46" s="58">
        <v>0</v>
      </c>
      <c r="M46" s="58">
        <v>0</v>
      </c>
    </row>
    <row r="47" spans="1:13" ht="93.75">
      <c r="A47" s="24" t="s">
        <v>9</v>
      </c>
      <c r="B47" s="23" t="s">
        <v>211</v>
      </c>
      <c r="C47" s="22" t="s">
        <v>107</v>
      </c>
      <c r="D47" s="21" t="s">
        <v>75</v>
      </c>
      <c r="E47" s="21" t="s">
        <v>5</v>
      </c>
      <c r="F47" s="21" t="s">
        <v>210</v>
      </c>
      <c r="G47" s="20" t="s">
        <v>9</v>
      </c>
      <c r="H47" s="99">
        <f>H48+H50</f>
        <v>31428202</v>
      </c>
      <c r="I47" s="99">
        <f t="shared" ref="I47:M47" si="18">I48+I50</f>
        <v>0</v>
      </c>
      <c r="J47" s="99">
        <f t="shared" si="18"/>
        <v>29699433</v>
      </c>
      <c r="K47" s="99">
        <f t="shared" si="18"/>
        <v>0</v>
      </c>
      <c r="L47" s="99">
        <f t="shared" si="18"/>
        <v>29699433</v>
      </c>
      <c r="M47" s="99">
        <f t="shared" si="18"/>
        <v>0</v>
      </c>
    </row>
    <row r="48" spans="1:13" ht="75">
      <c r="A48" s="19" t="s">
        <v>9</v>
      </c>
      <c r="B48" s="18" t="s">
        <v>71</v>
      </c>
      <c r="C48" s="17" t="s">
        <v>107</v>
      </c>
      <c r="D48" s="16" t="s">
        <v>75</v>
      </c>
      <c r="E48" s="16" t="s">
        <v>5</v>
      </c>
      <c r="F48" s="16" t="s">
        <v>210</v>
      </c>
      <c r="G48" s="15">
        <v>100</v>
      </c>
      <c r="H48" s="94">
        <f>H49</f>
        <v>21116141</v>
      </c>
      <c r="I48" s="94">
        <f t="shared" ref="I48:M48" si="19">I49</f>
        <v>0</v>
      </c>
      <c r="J48" s="94">
        <f t="shared" si="19"/>
        <v>20017038</v>
      </c>
      <c r="K48" s="94">
        <f t="shared" si="19"/>
        <v>0</v>
      </c>
      <c r="L48" s="94">
        <f t="shared" si="19"/>
        <v>20017038</v>
      </c>
      <c r="M48" s="94">
        <f t="shared" si="19"/>
        <v>0</v>
      </c>
    </row>
    <row r="49" spans="1:13" ht="18.75">
      <c r="A49" s="14" t="s">
        <v>9</v>
      </c>
      <c r="B49" s="13" t="s">
        <v>86</v>
      </c>
      <c r="C49" s="12" t="s">
        <v>107</v>
      </c>
      <c r="D49" s="11" t="s">
        <v>75</v>
      </c>
      <c r="E49" s="11" t="s">
        <v>5</v>
      </c>
      <c r="F49" s="11" t="s">
        <v>210</v>
      </c>
      <c r="G49" s="10" t="s">
        <v>85</v>
      </c>
      <c r="H49" s="96">
        <v>21116141</v>
      </c>
      <c r="I49" s="97">
        <v>0</v>
      </c>
      <c r="J49" s="98">
        <v>20017038</v>
      </c>
      <c r="K49" s="98">
        <v>0</v>
      </c>
      <c r="L49" s="98">
        <v>20017038</v>
      </c>
      <c r="M49" s="58">
        <v>0</v>
      </c>
    </row>
    <row r="50" spans="1:13" ht="37.5">
      <c r="A50" s="24" t="s">
        <v>9</v>
      </c>
      <c r="B50" s="23" t="s">
        <v>133</v>
      </c>
      <c r="C50" s="22" t="s">
        <v>107</v>
      </c>
      <c r="D50" s="21" t="s">
        <v>75</v>
      </c>
      <c r="E50" s="21" t="s">
        <v>5</v>
      </c>
      <c r="F50" s="21" t="s">
        <v>210</v>
      </c>
      <c r="G50" s="20">
        <v>600</v>
      </c>
      <c r="H50" s="99">
        <f>H51</f>
        <v>10312061</v>
      </c>
      <c r="I50" s="99">
        <f t="shared" ref="I50:M50" si="20">I51</f>
        <v>0</v>
      </c>
      <c r="J50" s="99">
        <f t="shared" si="20"/>
        <v>9682395</v>
      </c>
      <c r="K50" s="99">
        <f t="shared" si="20"/>
        <v>0</v>
      </c>
      <c r="L50" s="99">
        <f t="shared" si="20"/>
        <v>9682395</v>
      </c>
      <c r="M50" s="99">
        <f t="shared" si="20"/>
        <v>0</v>
      </c>
    </row>
    <row r="51" spans="1:13" ht="18.75">
      <c r="A51" s="14" t="s">
        <v>9</v>
      </c>
      <c r="B51" s="13" t="s">
        <v>132</v>
      </c>
      <c r="C51" s="12" t="s">
        <v>107</v>
      </c>
      <c r="D51" s="11" t="s">
        <v>75</v>
      </c>
      <c r="E51" s="11" t="s">
        <v>5</v>
      </c>
      <c r="F51" s="11" t="s">
        <v>210</v>
      </c>
      <c r="G51" s="10" t="s">
        <v>131</v>
      </c>
      <c r="H51" s="96">
        <v>10312061</v>
      </c>
      <c r="I51" s="97">
        <v>0</v>
      </c>
      <c r="J51" s="98">
        <v>9682395</v>
      </c>
      <c r="K51" s="98">
        <v>0</v>
      </c>
      <c r="L51" s="98">
        <v>9682395</v>
      </c>
      <c r="M51" s="58">
        <v>0</v>
      </c>
    </row>
    <row r="52" spans="1:13" ht="37.5">
      <c r="A52" s="24" t="s">
        <v>9</v>
      </c>
      <c r="B52" s="23" t="s">
        <v>209</v>
      </c>
      <c r="C52" s="22" t="s">
        <v>107</v>
      </c>
      <c r="D52" s="21" t="s">
        <v>75</v>
      </c>
      <c r="E52" s="21" t="s">
        <v>37</v>
      </c>
      <c r="F52" s="21" t="s">
        <v>1</v>
      </c>
      <c r="G52" s="20" t="s">
        <v>9</v>
      </c>
      <c r="H52" s="99">
        <f>H53</f>
        <v>6954300</v>
      </c>
      <c r="I52" s="99">
        <f t="shared" ref="I52:M52" si="21">I53</f>
        <v>0</v>
      </c>
      <c r="J52" s="99">
        <f t="shared" si="21"/>
        <v>6820300</v>
      </c>
      <c r="K52" s="99">
        <f t="shared" si="21"/>
        <v>0</v>
      </c>
      <c r="L52" s="99">
        <f t="shared" si="21"/>
        <v>6820300</v>
      </c>
      <c r="M52" s="99">
        <f t="shared" si="21"/>
        <v>0</v>
      </c>
    </row>
    <row r="53" spans="1:13" ht="37.5">
      <c r="A53" s="19" t="s">
        <v>9</v>
      </c>
      <c r="B53" s="18" t="s">
        <v>72</v>
      </c>
      <c r="C53" s="17" t="s">
        <v>107</v>
      </c>
      <c r="D53" s="16" t="s">
        <v>75</v>
      </c>
      <c r="E53" s="16" t="s">
        <v>37</v>
      </c>
      <c r="F53" s="16" t="s">
        <v>25</v>
      </c>
      <c r="G53" s="15" t="s">
        <v>9</v>
      </c>
      <c r="H53" s="94">
        <f>H54+H56+H58</f>
        <v>6954300</v>
      </c>
      <c r="I53" s="94">
        <f t="shared" ref="I53:M53" si="22">I54+I56+I58</f>
        <v>0</v>
      </c>
      <c r="J53" s="94">
        <f t="shared" si="22"/>
        <v>6820300</v>
      </c>
      <c r="K53" s="94">
        <f t="shared" si="22"/>
        <v>0</v>
      </c>
      <c r="L53" s="94">
        <f t="shared" si="22"/>
        <v>6820300</v>
      </c>
      <c r="M53" s="94">
        <f t="shared" si="22"/>
        <v>0</v>
      </c>
    </row>
    <row r="54" spans="1:13" ht="75">
      <c r="A54" s="19" t="s">
        <v>9</v>
      </c>
      <c r="B54" s="18" t="s">
        <v>71</v>
      </c>
      <c r="C54" s="17" t="s">
        <v>107</v>
      </c>
      <c r="D54" s="16" t="s">
        <v>75</v>
      </c>
      <c r="E54" s="16" t="s">
        <v>37</v>
      </c>
      <c r="F54" s="16" t="s">
        <v>25</v>
      </c>
      <c r="G54" s="15">
        <v>100</v>
      </c>
      <c r="H54" s="94">
        <f>H55</f>
        <v>6938850</v>
      </c>
      <c r="I54" s="94">
        <f t="shared" ref="I54:M54" si="23">I55</f>
        <v>0</v>
      </c>
      <c r="J54" s="94">
        <f t="shared" si="23"/>
        <v>6820300</v>
      </c>
      <c r="K54" s="94">
        <f t="shared" si="23"/>
        <v>0</v>
      </c>
      <c r="L54" s="94">
        <f t="shared" si="23"/>
        <v>6820300</v>
      </c>
      <c r="M54" s="94">
        <f t="shared" si="23"/>
        <v>0</v>
      </c>
    </row>
    <row r="55" spans="1:13" ht="37.5">
      <c r="A55" s="14" t="s">
        <v>9</v>
      </c>
      <c r="B55" s="13" t="s">
        <v>70</v>
      </c>
      <c r="C55" s="12" t="s">
        <v>107</v>
      </c>
      <c r="D55" s="11" t="s">
        <v>75</v>
      </c>
      <c r="E55" s="11" t="s">
        <v>37</v>
      </c>
      <c r="F55" s="11" t="s">
        <v>25</v>
      </c>
      <c r="G55" s="10" t="s">
        <v>69</v>
      </c>
      <c r="H55" s="96">
        <v>6938850</v>
      </c>
      <c r="I55" s="97">
        <v>0</v>
      </c>
      <c r="J55" s="98">
        <v>6820300</v>
      </c>
      <c r="K55" s="98">
        <v>0</v>
      </c>
      <c r="L55" s="98">
        <v>6820300</v>
      </c>
      <c r="M55" s="58">
        <v>0</v>
      </c>
    </row>
    <row r="56" spans="1:13" ht="37.5">
      <c r="A56" s="24" t="s">
        <v>9</v>
      </c>
      <c r="B56" s="23" t="s">
        <v>18</v>
      </c>
      <c r="C56" s="22" t="s">
        <v>107</v>
      </c>
      <c r="D56" s="21" t="s">
        <v>75</v>
      </c>
      <c r="E56" s="21" t="s">
        <v>37</v>
      </c>
      <c r="F56" s="21" t="s">
        <v>25</v>
      </c>
      <c r="G56" s="20">
        <v>200</v>
      </c>
      <c r="H56" s="99">
        <f>H57</f>
        <v>11450</v>
      </c>
      <c r="I56" s="99">
        <f t="shared" ref="I56:M56" si="24">I57</f>
        <v>0</v>
      </c>
      <c r="J56" s="99">
        <f t="shared" si="24"/>
        <v>0</v>
      </c>
      <c r="K56" s="99">
        <f t="shared" si="24"/>
        <v>0</v>
      </c>
      <c r="L56" s="99">
        <f t="shared" si="24"/>
        <v>0</v>
      </c>
      <c r="M56" s="99">
        <f t="shared" si="24"/>
        <v>0</v>
      </c>
    </row>
    <row r="57" spans="1:13" ht="37.5">
      <c r="A57" s="14" t="s">
        <v>9</v>
      </c>
      <c r="B57" s="13" t="s">
        <v>17</v>
      </c>
      <c r="C57" s="12" t="s">
        <v>107</v>
      </c>
      <c r="D57" s="11" t="s">
        <v>75</v>
      </c>
      <c r="E57" s="11" t="s">
        <v>37</v>
      </c>
      <c r="F57" s="11" t="s">
        <v>25</v>
      </c>
      <c r="G57" s="10" t="s">
        <v>14</v>
      </c>
      <c r="H57" s="96">
        <v>11450</v>
      </c>
      <c r="I57" s="97">
        <v>0</v>
      </c>
      <c r="J57" s="98">
        <v>0</v>
      </c>
      <c r="K57" s="98">
        <v>0</v>
      </c>
      <c r="L57" s="98">
        <v>0</v>
      </c>
      <c r="M57" s="58">
        <v>0</v>
      </c>
    </row>
    <row r="58" spans="1:13" ht="18.75">
      <c r="A58" s="24" t="s">
        <v>9</v>
      </c>
      <c r="B58" s="23" t="s">
        <v>44</v>
      </c>
      <c r="C58" s="22" t="s">
        <v>107</v>
      </c>
      <c r="D58" s="21" t="s">
        <v>75</v>
      </c>
      <c r="E58" s="21" t="s">
        <v>37</v>
      </c>
      <c r="F58" s="21" t="s">
        <v>25</v>
      </c>
      <c r="G58" s="20">
        <v>800</v>
      </c>
      <c r="H58" s="99">
        <f>H59</f>
        <v>4000</v>
      </c>
      <c r="I58" s="99">
        <f t="shared" ref="I58:M58" si="25">I59</f>
        <v>0</v>
      </c>
      <c r="J58" s="99">
        <f t="shared" si="25"/>
        <v>0</v>
      </c>
      <c r="K58" s="99">
        <f t="shared" si="25"/>
        <v>0</v>
      </c>
      <c r="L58" s="99">
        <f t="shared" si="25"/>
        <v>0</v>
      </c>
      <c r="M58" s="99">
        <f t="shared" si="25"/>
        <v>0</v>
      </c>
    </row>
    <row r="59" spans="1:13" ht="18.75">
      <c r="A59" s="14" t="s">
        <v>9</v>
      </c>
      <c r="B59" s="13" t="s">
        <v>84</v>
      </c>
      <c r="C59" s="12" t="s">
        <v>107</v>
      </c>
      <c r="D59" s="11" t="s">
        <v>75</v>
      </c>
      <c r="E59" s="11" t="s">
        <v>37</v>
      </c>
      <c r="F59" s="11" t="s">
        <v>25</v>
      </c>
      <c r="G59" s="10" t="s">
        <v>83</v>
      </c>
      <c r="H59" s="96">
        <v>4000</v>
      </c>
      <c r="I59" s="97">
        <v>0</v>
      </c>
      <c r="J59" s="98">
        <v>0</v>
      </c>
      <c r="K59" s="98">
        <v>0</v>
      </c>
      <c r="L59" s="98">
        <v>0</v>
      </c>
      <c r="M59" s="58">
        <v>0</v>
      </c>
    </row>
    <row r="60" spans="1:13" ht="18.75">
      <c r="A60" s="24" t="s">
        <v>9</v>
      </c>
      <c r="B60" s="23" t="s">
        <v>208</v>
      </c>
      <c r="C60" s="22" t="s">
        <v>107</v>
      </c>
      <c r="D60" s="21" t="s">
        <v>75</v>
      </c>
      <c r="E60" s="21" t="s">
        <v>78</v>
      </c>
      <c r="F60" s="21" t="s">
        <v>1</v>
      </c>
      <c r="G60" s="20" t="s">
        <v>9</v>
      </c>
      <c r="H60" s="99">
        <f>H61+H69+H77+H74+H80+H83+H64</f>
        <v>14454204</v>
      </c>
      <c r="I60" s="99">
        <f>I61+I69+I77+I74+I80+I83+I64</f>
        <v>13137364</v>
      </c>
      <c r="J60" s="99">
        <f t="shared" ref="J60:M60" si="26">J61+J69+J77</f>
        <v>0</v>
      </c>
      <c r="K60" s="99">
        <f t="shared" si="26"/>
        <v>0</v>
      </c>
      <c r="L60" s="99">
        <f t="shared" si="26"/>
        <v>0</v>
      </c>
      <c r="M60" s="99">
        <f t="shared" si="26"/>
        <v>0</v>
      </c>
    </row>
    <row r="61" spans="1:13" ht="37.5">
      <c r="A61" s="19" t="s">
        <v>9</v>
      </c>
      <c r="B61" s="18" t="s">
        <v>207</v>
      </c>
      <c r="C61" s="17" t="s">
        <v>107</v>
      </c>
      <c r="D61" s="16" t="s">
        <v>75</v>
      </c>
      <c r="E61" s="16" t="s">
        <v>78</v>
      </c>
      <c r="F61" s="16" t="s">
        <v>15</v>
      </c>
      <c r="G61" s="15" t="s">
        <v>9</v>
      </c>
      <c r="H61" s="94">
        <f>H62</f>
        <v>1184139.3500000001</v>
      </c>
      <c r="I61" s="94">
        <f t="shared" ref="I61:M61" si="27">I62</f>
        <v>0</v>
      </c>
      <c r="J61" s="94">
        <f t="shared" si="27"/>
        <v>0</v>
      </c>
      <c r="K61" s="94">
        <f t="shared" si="27"/>
        <v>0</v>
      </c>
      <c r="L61" s="94">
        <f t="shared" si="27"/>
        <v>0</v>
      </c>
      <c r="M61" s="94">
        <f t="shared" si="27"/>
        <v>0</v>
      </c>
    </row>
    <row r="62" spans="1:13" ht="37.5">
      <c r="A62" s="19" t="s">
        <v>9</v>
      </c>
      <c r="B62" s="18" t="s">
        <v>133</v>
      </c>
      <c r="C62" s="17" t="s">
        <v>107</v>
      </c>
      <c r="D62" s="16" t="s">
        <v>75</v>
      </c>
      <c r="E62" s="16" t="s">
        <v>78</v>
      </c>
      <c r="F62" s="16" t="s">
        <v>15</v>
      </c>
      <c r="G62" s="15">
        <v>600</v>
      </c>
      <c r="H62" s="94">
        <f>H63</f>
        <v>1184139.3500000001</v>
      </c>
      <c r="I62" s="94">
        <f t="shared" ref="I62:M62" si="28">I63</f>
        <v>0</v>
      </c>
      <c r="J62" s="94">
        <f t="shared" si="28"/>
        <v>0</v>
      </c>
      <c r="K62" s="94">
        <f t="shared" si="28"/>
        <v>0</v>
      </c>
      <c r="L62" s="94">
        <f t="shared" si="28"/>
        <v>0</v>
      </c>
      <c r="M62" s="94">
        <f t="shared" si="28"/>
        <v>0</v>
      </c>
    </row>
    <row r="63" spans="1:13" ht="18.75">
      <c r="A63" s="14" t="s">
        <v>9</v>
      </c>
      <c r="B63" s="13" t="s">
        <v>132</v>
      </c>
      <c r="C63" s="12" t="s">
        <v>107</v>
      </c>
      <c r="D63" s="11" t="s">
        <v>75</v>
      </c>
      <c r="E63" s="11" t="s">
        <v>78</v>
      </c>
      <c r="F63" s="11" t="s">
        <v>15</v>
      </c>
      <c r="G63" s="10" t="s">
        <v>131</v>
      </c>
      <c r="H63" s="96">
        <v>1184139.3500000001</v>
      </c>
      <c r="I63" s="97">
        <v>0</v>
      </c>
      <c r="J63" s="98">
        <v>0</v>
      </c>
      <c r="K63" s="98">
        <v>0</v>
      </c>
      <c r="L63" s="98">
        <v>0</v>
      </c>
      <c r="M63" s="58">
        <v>0</v>
      </c>
    </row>
    <row r="64" spans="1:13" ht="37.5">
      <c r="A64" s="75"/>
      <c r="B64" s="23" t="s">
        <v>292</v>
      </c>
      <c r="C64" s="22" t="s">
        <v>107</v>
      </c>
      <c r="D64" s="21" t="s">
        <v>75</v>
      </c>
      <c r="E64" s="21" t="s">
        <v>78</v>
      </c>
      <c r="F64" s="21">
        <v>70780</v>
      </c>
      <c r="G64" s="20" t="s">
        <v>9</v>
      </c>
      <c r="H64" s="96">
        <f>H65+H67</f>
        <v>8570244</v>
      </c>
      <c r="I64" s="96">
        <f t="shared" ref="I64:M64" si="29">I65+I67</f>
        <v>8570244</v>
      </c>
      <c r="J64" s="96">
        <f t="shared" si="29"/>
        <v>0</v>
      </c>
      <c r="K64" s="96">
        <f t="shared" si="29"/>
        <v>0</v>
      </c>
      <c r="L64" s="96">
        <f t="shared" si="29"/>
        <v>0</v>
      </c>
      <c r="M64" s="96">
        <f t="shared" si="29"/>
        <v>0</v>
      </c>
    </row>
    <row r="65" spans="1:13" ht="37.5">
      <c r="A65" s="75"/>
      <c r="B65" s="18" t="s">
        <v>18</v>
      </c>
      <c r="C65" s="17" t="s">
        <v>107</v>
      </c>
      <c r="D65" s="16" t="s">
        <v>75</v>
      </c>
      <c r="E65" s="16" t="s">
        <v>78</v>
      </c>
      <c r="F65" s="16">
        <v>70780</v>
      </c>
      <c r="G65" s="10">
        <v>200</v>
      </c>
      <c r="H65" s="96">
        <f>H66</f>
        <v>213000</v>
      </c>
      <c r="I65" s="96">
        <f t="shared" ref="I65:M65" si="30">I66</f>
        <v>213000</v>
      </c>
      <c r="J65" s="96">
        <f t="shared" si="30"/>
        <v>0</v>
      </c>
      <c r="K65" s="96">
        <f t="shared" si="30"/>
        <v>0</v>
      </c>
      <c r="L65" s="96">
        <f t="shared" si="30"/>
        <v>0</v>
      </c>
      <c r="M65" s="96">
        <f t="shared" si="30"/>
        <v>0</v>
      </c>
    </row>
    <row r="66" spans="1:13" ht="37.5">
      <c r="A66" s="75"/>
      <c r="B66" s="13" t="s">
        <v>17</v>
      </c>
      <c r="C66" s="17" t="s">
        <v>107</v>
      </c>
      <c r="D66" s="16" t="s">
        <v>75</v>
      </c>
      <c r="E66" s="16" t="s">
        <v>78</v>
      </c>
      <c r="F66" s="16">
        <v>70780</v>
      </c>
      <c r="G66" s="10">
        <v>240</v>
      </c>
      <c r="H66" s="96">
        <v>213000</v>
      </c>
      <c r="I66" s="96">
        <v>213000</v>
      </c>
      <c r="J66" s="58">
        <v>0</v>
      </c>
      <c r="K66" s="58">
        <v>0</v>
      </c>
      <c r="L66" s="58">
        <v>0</v>
      </c>
      <c r="M66" s="58">
        <v>0</v>
      </c>
    </row>
    <row r="67" spans="1:13" ht="37.5">
      <c r="A67" s="75"/>
      <c r="B67" s="18" t="s">
        <v>133</v>
      </c>
      <c r="C67" s="17" t="s">
        <v>107</v>
      </c>
      <c r="D67" s="16" t="s">
        <v>75</v>
      </c>
      <c r="E67" s="16" t="s">
        <v>78</v>
      </c>
      <c r="F67" s="16">
        <v>70780</v>
      </c>
      <c r="G67" s="15">
        <v>600</v>
      </c>
      <c r="H67" s="96">
        <f>H68</f>
        <v>8357244</v>
      </c>
      <c r="I67" s="96">
        <f t="shared" ref="I67:M67" si="31">I68</f>
        <v>8357244</v>
      </c>
      <c r="J67" s="96">
        <f t="shared" si="31"/>
        <v>0</v>
      </c>
      <c r="K67" s="96">
        <f t="shared" si="31"/>
        <v>0</v>
      </c>
      <c r="L67" s="96">
        <f t="shared" si="31"/>
        <v>0</v>
      </c>
      <c r="M67" s="96">
        <f t="shared" si="31"/>
        <v>0</v>
      </c>
    </row>
    <row r="68" spans="1:13" ht="18.75">
      <c r="A68" s="75"/>
      <c r="B68" s="13" t="s">
        <v>132</v>
      </c>
      <c r="C68" s="12" t="s">
        <v>107</v>
      </c>
      <c r="D68" s="11" t="s">
        <v>75</v>
      </c>
      <c r="E68" s="11" t="s">
        <v>78</v>
      </c>
      <c r="F68" s="11">
        <v>70780</v>
      </c>
      <c r="G68" s="10" t="s">
        <v>131</v>
      </c>
      <c r="H68" s="96">
        <v>8357244</v>
      </c>
      <c r="I68" s="96">
        <v>8357244</v>
      </c>
      <c r="J68" s="58">
        <v>0</v>
      </c>
      <c r="K68" s="58">
        <v>0</v>
      </c>
      <c r="L68" s="58">
        <v>0</v>
      </c>
      <c r="M68" s="58">
        <v>0</v>
      </c>
    </row>
    <row r="69" spans="1:13" ht="37.5">
      <c r="A69" s="75" t="s">
        <v>9</v>
      </c>
      <c r="B69" s="23" t="s">
        <v>206</v>
      </c>
      <c r="C69" s="22" t="s">
        <v>107</v>
      </c>
      <c r="D69" s="21" t="s">
        <v>75</v>
      </c>
      <c r="E69" s="21" t="s">
        <v>78</v>
      </c>
      <c r="F69" s="21" t="s">
        <v>205</v>
      </c>
      <c r="G69" s="20" t="s">
        <v>9</v>
      </c>
      <c r="H69" s="99">
        <f>H70+H72</f>
        <v>86568.12</v>
      </c>
      <c r="I69" s="99">
        <f t="shared" ref="I69:M69" si="32">I72</f>
        <v>0</v>
      </c>
      <c r="J69" s="99">
        <f t="shared" si="32"/>
        <v>0</v>
      </c>
      <c r="K69" s="99">
        <f t="shared" si="32"/>
        <v>0</v>
      </c>
      <c r="L69" s="99">
        <f t="shared" si="32"/>
        <v>0</v>
      </c>
      <c r="M69" s="99">
        <f t="shared" si="32"/>
        <v>0</v>
      </c>
    </row>
    <row r="70" spans="1:13" ht="37.5">
      <c r="A70" s="82"/>
      <c r="B70" s="18" t="s">
        <v>18</v>
      </c>
      <c r="C70" s="17" t="s">
        <v>107</v>
      </c>
      <c r="D70" s="16" t="s">
        <v>75</v>
      </c>
      <c r="E70" s="16" t="s">
        <v>78</v>
      </c>
      <c r="F70" s="16" t="s">
        <v>205</v>
      </c>
      <c r="G70" s="10">
        <v>200</v>
      </c>
      <c r="H70" s="96">
        <f>H71</f>
        <v>50400</v>
      </c>
      <c r="I70" s="96">
        <f t="shared" ref="I70:M70" si="33">I71</f>
        <v>0</v>
      </c>
      <c r="J70" s="96">
        <f t="shared" si="33"/>
        <v>0</v>
      </c>
      <c r="K70" s="96">
        <f t="shared" si="33"/>
        <v>0</v>
      </c>
      <c r="L70" s="96">
        <f t="shared" si="33"/>
        <v>0</v>
      </c>
      <c r="M70" s="96">
        <f t="shared" si="33"/>
        <v>0</v>
      </c>
    </row>
    <row r="71" spans="1:13" ht="37.5">
      <c r="A71" s="82"/>
      <c r="B71" s="13" t="s">
        <v>17</v>
      </c>
      <c r="C71" s="17" t="s">
        <v>107</v>
      </c>
      <c r="D71" s="16" t="s">
        <v>75</v>
      </c>
      <c r="E71" s="16" t="s">
        <v>78</v>
      </c>
      <c r="F71" s="16" t="s">
        <v>205</v>
      </c>
      <c r="G71" s="10">
        <v>240</v>
      </c>
      <c r="H71" s="96">
        <v>50400</v>
      </c>
      <c r="I71" s="96">
        <v>0</v>
      </c>
      <c r="J71" s="96">
        <v>0</v>
      </c>
      <c r="K71" s="96">
        <v>0</v>
      </c>
      <c r="L71" s="96">
        <v>0</v>
      </c>
      <c r="M71" s="96">
        <v>0</v>
      </c>
    </row>
    <row r="72" spans="1:13" ht="37.5">
      <c r="A72" s="19" t="s">
        <v>9</v>
      </c>
      <c r="B72" s="18" t="s">
        <v>133</v>
      </c>
      <c r="C72" s="17" t="s">
        <v>107</v>
      </c>
      <c r="D72" s="16" t="s">
        <v>75</v>
      </c>
      <c r="E72" s="16" t="s">
        <v>78</v>
      </c>
      <c r="F72" s="16" t="s">
        <v>205</v>
      </c>
      <c r="G72" s="15">
        <v>600</v>
      </c>
      <c r="H72" s="94">
        <f>H73</f>
        <v>36168.120000000003</v>
      </c>
      <c r="I72" s="94">
        <f t="shared" ref="I72:M72" si="34">I73</f>
        <v>0</v>
      </c>
      <c r="J72" s="94">
        <f t="shared" si="34"/>
        <v>0</v>
      </c>
      <c r="K72" s="94">
        <f t="shared" si="34"/>
        <v>0</v>
      </c>
      <c r="L72" s="94">
        <f t="shared" si="34"/>
        <v>0</v>
      </c>
      <c r="M72" s="94">
        <f t="shared" si="34"/>
        <v>0</v>
      </c>
    </row>
    <row r="73" spans="1:13" ht="18.75">
      <c r="A73" s="14" t="s">
        <v>9</v>
      </c>
      <c r="B73" s="13" t="s">
        <v>132</v>
      </c>
      <c r="C73" s="12" t="s">
        <v>107</v>
      </c>
      <c r="D73" s="11" t="s">
        <v>75</v>
      </c>
      <c r="E73" s="11" t="s">
        <v>78</v>
      </c>
      <c r="F73" s="11" t="s">
        <v>205</v>
      </c>
      <c r="G73" s="10" t="s">
        <v>131</v>
      </c>
      <c r="H73" s="96">
        <v>36168.120000000003</v>
      </c>
      <c r="I73" s="96">
        <v>0</v>
      </c>
      <c r="J73" s="58">
        <v>0</v>
      </c>
      <c r="K73" s="58">
        <v>0</v>
      </c>
      <c r="L73" s="58">
        <v>0</v>
      </c>
      <c r="M73" s="58">
        <v>0</v>
      </c>
    </row>
    <row r="74" spans="1:13" ht="37.5">
      <c r="A74" s="24" t="s">
        <v>9</v>
      </c>
      <c r="B74" s="23" t="s">
        <v>281</v>
      </c>
      <c r="C74" s="22" t="s">
        <v>107</v>
      </c>
      <c r="D74" s="21" t="s">
        <v>75</v>
      </c>
      <c r="E74" s="21" t="s">
        <v>78</v>
      </c>
      <c r="F74" s="21">
        <v>72230</v>
      </c>
      <c r="G74" s="20" t="s">
        <v>9</v>
      </c>
      <c r="H74" s="96">
        <f>H75</f>
        <v>3567120</v>
      </c>
      <c r="I74" s="96">
        <f t="shared" ref="I74:M74" si="35">I75</f>
        <v>3567120</v>
      </c>
      <c r="J74" s="96">
        <f t="shared" si="35"/>
        <v>0</v>
      </c>
      <c r="K74" s="96">
        <f t="shared" si="35"/>
        <v>0</v>
      </c>
      <c r="L74" s="96">
        <f t="shared" si="35"/>
        <v>0</v>
      </c>
      <c r="M74" s="96">
        <f t="shared" si="35"/>
        <v>0</v>
      </c>
    </row>
    <row r="75" spans="1:13" ht="37.5">
      <c r="A75" s="67" t="s">
        <v>9</v>
      </c>
      <c r="B75" s="18" t="s">
        <v>133</v>
      </c>
      <c r="C75" s="17" t="s">
        <v>107</v>
      </c>
      <c r="D75" s="16" t="s">
        <v>75</v>
      </c>
      <c r="E75" s="16" t="s">
        <v>78</v>
      </c>
      <c r="F75" s="16">
        <v>72230</v>
      </c>
      <c r="G75" s="15">
        <v>600</v>
      </c>
      <c r="H75" s="96">
        <f>H76</f>
        <v>3567120</v>
      </c>
      <c r="I75" s="96">
        <f t="shared" ref="I75:M75" si="36">I76</f>
        <v>3567120</v>
      </c>
      <c r="J75" s="96">
        <f t="shared" si="36"/>
        <v>0</v>
      </c>
      <c r="K75" s="96">
        <f t="shared" si="36"/>
        <v>0</v>
      </c>
      <c r="L75" s="96">
        <f t="shared" si="36"/>
        <v>0</v>
      </c>
      <c r="M75" s="96">
        <f t="shared" si="36"/>
        <v>0</v>
      </c>
    </row>
    <row r="76" spans="1:13" ht="18.75">
      <c r="A76" s="14" t="s">
        <v>9</v>
      </c>
      <c r="B76" s="13" t="s">
        <v>132</v>
      </c>
      <c r="C76" s="12" t="s">
        <v>107</v>
      </c>
      <c r="D76" s="11" t="s">
        <v>75</v>
      </c>
      <c r="E76" s="11" t="s">
        <v>78</v>
      </c>
      <c r="F76" s="11">
        <v>72230</v>
      </c>
      <c r="G76" s="10" t="s">
        <v>131</v>
      </c>
      <c r="H76" s="96">
        <v>3567120</v>
      </c>
      <c r="I76" s="96">
        <v>3567120</v>
      </c>
      <c r="J76" s="58">
        <v>0</v>
      </c>
      <c r="K76" s="58">
        <v>0</v>
      </c>
      <c r="L76" s="58">
        <v>0</v>
      </c>
      <c r="M76" s="58">
        <v>0</v>
      </c>
    </row>
    <row r="77" spans="1:13" ht="37.5">
      <c r="A77" s="24" t="s">
        <v>9</v>
      </c>
      <c r="B77" s="23" t="s">
        <v>204</v>
      </c>
      <c r="C77" s="22" t="s">
        <v>107</v>
      </c>
      <c r="D77" s="21" t="s">
        <v>75</v>
      </c>
      <c r="E77" s="21" t="s">
        <v>78</v>
      </c>
      <c r="F77" s="21" t="s">
        <v>203</v>
      </c>
      <c r="G77" s="20" t="s">
        <v>9</v>
      </c>
      <c r="H77" s="99">
        <f>H78</f>
        <v>36031.519999999997</v>
      </c>
      <c r="I77" s="99">
        <f t="shared" ref="I77:M77" si="37">I78</f>
        <v>0</v>
      </c>
      <c r="J77" s="99">
        <f t="shared" si="37"/>
        <v>0</v>
      </c>
      <c r="K77" s="99">
        <f t="shared" si="37"/>
        <v>0</v>
      </c>
      <c r="L77" s="99">
        <f t="shared" si="37"/>
        <v>0</v>
      </c>
      <c r="M77" s="99">
        <f t="shared" si="37"/>
        <v>0</v>
      </c>
    </row>
    <row r="78" spans="1:13" ht="37.5">
      <c r="A78" s="19" t="s">
        <v>9</v>
      </c>
      <c r="B78" s="18" t="s">
        <v>133</v>
      </c>
      <c r="C78" s="17" t="s">
        <v>107</v>
      </c>
      <c r="D78" s="16" t="s">
        <v>75</v>
      </c>
      <c r="E78" s="16" t="s">
        <v>78</v>
      </c>
      <c r="F78" s="16" t="s">
        <v>203</v>
      </c>
      <c r="G78" s="15">
        <v>600</v>
      </c>
      <c r="H78" s="94">
        <f>H79</f>
        <v>36031.519999999997</v>
      </c>
      <c r="I78" s="94">
        <f t="shared" ref="I78:M78" si="38">I79</f>
        <v>0</v>
      </c>
      <c r="J78" s="94">
        <f t="shared" si="38"/>
        <v>0</v>
      </c>
      <c r="K78" s="94">
        <f t="shared" si="38"/>
        <v>0</v>
      </c>
      <c r="L78" s="94">
        <f t="shared" si="38"/>
        <v>0</v>
      </c>
      <c r="M78" s="94">
        <f t="shared" si="38"/>
        <v>0</v>
      </c>
    </row>
    <row r="79" spans="1:13" ht="18.75">
      <c r="A79" s="14" t="s">
        <v>9</v>
      </c>
      <c r="B79" s="13" t="s">
        <v>132</v>
      </c>
      <c r="C79" s="12" t="s">
        <v>107</v>
      </c>
      <c r="D79" s="11" t="s">
        <v>75</v>
      </c>
      <c r="E79" s="11" t="s">
        <v>78</v>
      </c>
      <c r="F79" s="45" t="s">
        <v>203</v>
      </c>
      <c r="G79" s="10" t="s">
        <v>131</v>
      </c>
      <c r="H79" s="96">
        <v>36031.519999999997</v>
      </c>
      <c r="I79" s="97">
        <v>0</v>
      </c>
      <c r="J79" s="98">
        <v>0</v>
      </c>
      <c r="K79" s="98">
        <v>0</v>
      </c>
      <c r="L79" s="98">
        <v>0</v>
      </c>
      <c r="M79" s="58">
        <v>0</v>
      </c>
    </row>
    <row r="80" spans="1:13" ht="75">
      <c r="A80" s="74"/>
      <c r="B80" s="48" t="s">
        <v>290</v>
      </c>
      <c r="C80" s="22" t="s">
        <v>107</v>
      </c>
      <c r="D80" s="21" t="s">
        <v>75</v>
      </c>
      <c r="E80" s="21" t="s">
        <v>78</v>
      </c>
      <c r="F80" s="21">
        <v>72240</v>
      </c>
      <c r="G80" s="20" t="s">
        <v>9</v>
      </c>
      <c r="H80" s="96">
        <f>H81</f>
        <v>1000000</v>
      </c>
      <c r="I80" s="96">
        <f t="shared" ref="I80:M80" si="39">I81</f>
        <v>1000000</v>
      </c>
      <c r="J80" s="96">
        <f t="shared" si="39"/>
        <v>0</v>
      </c>
      <c r="K80" s="96">
        <f t="shared" si="39"/>
        <v>0</v>
      </c>
      <c r="L80" s="96">
        <f t="shared" si="39"/>
        <v>0</v>
      </c>
      <c r="M80" s="96">
        <f t="shared" si="39"/>
        <v>0</v>
      </c>
    </row>
    <row r="81" spans="1:13" ht="37.5">
      <c r="A81" s="74"/>
      <c r="B81" s="48" t="s">
        <v>133</v>
      </c>
      <c r="C81" s="12" t="s">
        <v>107</v>
      </c>
      <c r="D81" s="11" t="s">
        <v>75</v>
      </c>
      <c r="E81" s="11" t="s">
        <v>78</v>
      </c>
      <c r="F81" s="45">
        <v>72240</v>
      </c>
      <c r="G81" s="15">
        <v>600</v>
      </c>
      <c r="H81" s="96">
        <f>H82</f>
        <v>1000000</v>
      </c>
      <c r="I81" s="96">
        <f t="shared" ref="I81:M81" si="40">I82</f>
        <v>1000000</v>
      </c>
      <c r="J81" s="96">
        <f t="shared" si="40"/>
        <v>0</v>
      </c>
      <c r="K81" s="96">
        <f t="shared" si="40"/>
        <v>0</v>
      </c>
      <c r="L81" s="96">
        <f t="shared" si="40"/>
        <v>0</v>
      </c>
      <c r="M81" s="96">
        <f t="shared" si="40"/>
        <v>0</v>
      </c>
    </row>
    <row r="82" spans="1:13" ht="18.75">
      <c r="A82" s="74"/>
      <c r="B82" s="48" t="s">
        <v>132</v>
      </c>
      <c r="C82" s="22" t="s">
        <v>107</v>
      </c>
      <c r="D82" s="65" t="s">
        <v>75</v>
      </c>
      <c r="E82" s="65" t="s">
        <v>78</v>
      </c>
      <c r="F82" s="21">
        <v>72240</v>
      </c>
      <c r="G82" s="10" t="s">
        <v>131</v>
      </c>
      <c r="H82" s="96">
        <v>1000000</v>
      </c>
      <c r="I82" s="96">
        <v>1000000</v>
      </c>
      <c r="J82" s="58">
        <v>0</v>
      </c>
      <c r="K82" s="58">
        <v>0</v>
      </c>
      <c r="L82" s="58">
        <v>0</v>
      </c>
      <c r="M82" s="58">
        <v>0</v>
      </c>
    </row>
    <row r="83" spans="1:13" ht="56.25">
      <c r="A83" s="74"/>
      <c r="B83" s="48" t="s">
        <v>291</v>
      </c>
      <c r="C83" s="12" t="s">
        <v>107</v>
      </c>
      <c r="D83" s="11" t="s">
        <v>75</v>
      </c>
      <c r="E83" s="11" t="s">
        <v>78</v>
      </c>
      <c r="F83" s="45" t="s">
        <v>289</v>
      </c>
      <c r="G83" s="20" t="s">
        <v>9</v>
      </c>
      <c r="H83" s="96">
        <f>H84</f>
        <v>10101.01</v>
      </c>
      <c r="I83" s="96">
        <f t="shared" ref="I83:M83" si="41">I84</f>
        <v>0</v>
      </c>
      <c r="J83" s="96">
        <f t="shared" si="41"/>
        <v>0</v>
      </c>
      <c r="K83" s="96">
        <f t="shared" si="41"/>
        <v>0</v>
      </c>
      <c r="L83" s="96">
        <f t="shared" si="41"/>
        <v>0</v>
      </c>
      <c r="M83" s="96">
        <f t="shared" si="41"/>
        <v>0</v>
      </c>
    </row>
    <row r="84" spans="1:13" ht="37.5">
      <c r="A84" s="74"/>
      <c r="B84" s="48" t="s">
        <v>133</v>
      </c>
      <c r="C84" s="12" t="s">
        <v>107</v>
      </c>
      <c r="D84" s="11" t="s">
        <v>75</v>
      </c>
      <c r="E84" s="11" t="s">
        <v>78</v>
      </c>
      <c r="F84" s="45" t="s">
        <v>289</v>
      </c>
      <c r="G84" s="15">
        <v>600</v>
      </c>
      <c r="H84" s="96">
        <f>H85</f>
        <v>10101.01</v>
      </c>
      <c r="I84" s="96">
        <f t="shared" ref="I84:M84" si="42">I85</f>
        <v>0</v>
      </c>
      <c r="J84" s="96">
        <f t="shared" si="42"/>
        <v>0</v>
      </c>
      <c r="K84" s="96">
        <f t="shared" si="42"/>
        <v>0</v>
      </c>
      <c r="L84" s="96">
        <f t="shared" si="42"/>
        <v>0</v>
      </c>
      <c r="M84" s="96">
        <f t="shared" si="42"/>
        <v>0</v>
      </c>
    </row>
    <row r="85" spans="1:13" ht="18.75">
      <c r="A85" s="74"/>
      <c r="B85" s="48" t="s">
        <v>132</v>
      </c>
      <c r="C85" s="12" t="s">
        <v>107</v>
      </c>
      <c r="D85" s="11" t="s">
        <v>75</v>
      </c>
      <c r="E85" s="11" t="s">
        <v>78</v>
      </c>
      <c r="F85" s="45" t="s">
        <v>289</v>
      </c>
      <c r="G85" s="10" t="s">
        <v>131</v>
      </c>
      <c r="H85" s="96">
        <v>10101.01</v>
      </c>
      <c r="I85" s="96">
        <v>0</v>
      </c>
      <c r="J85" s="58">
        <v>0</v>
      </c>
      <c r="K85" s="58">
        <v>0</v>
      </c>
      <c r="L85" s="58">
        <v>0</v>
      </c>
      <c r="M85" s="58">
        <v>0</v>
      </c>
    </row>
    <row r="86" spans="1:13" ht="56.25">
      <c r="A86" s="24" t="s">
        <v>9</v>
      </c>
      <c r="B86" s="23" t="s">
        <v>202</v>
      </c>
      <c r="C86" s="22" t="s">
        <v>107</v>
      </c>
      <c r="D86" s="21" t="s">
        <v>75</v>
      </c>
      <c r="E86" s="21" t="s">
        <v>32</v>
      </c>
      <c r="F86" s="21" t="s">
        <v>1</v>
      </c>
      <c r="G86" s="20" t="s">
        <v>9</v>
      </c>
      <c r="H86" s="99">
        <f>H87+H92+H97+H102</f>
        <v>12436103</v>
      </c>
      <c r="I86" s="99">
        <f t="shared" ref="I86:M86" si="43">I87+I92+I97+I102</f>
        <v>12436103</v>
      </c>
      <c r="J86" s="99">
        <f t="shared" si="43"/>
        <v>11838032</v>
      </c>
      <c r="K86" s="99">
        <f t="shared" si="43"/>
        <v>11838032</v>
      </c>
      <c r="L86" s="99">
        <f t="shared" si="43"/>
        <v>11838032</v>
      </c>
      <c r="M86" s="99">
        <f t="shared" si="43"/>
        <v>11838032</v>
      </c>
    </row>
    <row r="87" spans="1:13" ht="37.5">
      <c r="A87" s="19" t="s">
        <v>9</v>
      </c>
      <c r="B87" s="18" t="s">
        <v>201</v>
      </c>
      <c r="C87" s="17" t="s">
        <v>107</v>
      </c>
      <c r="D87" s="16" t="s">
        <v>75</v>
      </c>
      <c r="E87" s="16" t="s">
        <v>32</v>
      </c>
      <c r="F87" s="16" t="s">
        <v>200</v>
      </c>
      <c r="G87" s="15" t="s">
        <v>9</v>
      </c>
      <c r="H87" s="94">
        <f>H88+H90</f>
        <v>2776407</v>
      </c>
      <c r="I87" s="94">
        <f t="shared" ref="I87:M87" si="44">I88+I90</f>
        <v>2776407</v>
      </c>
      <c r="J87" s="94">
        <f t="shared" si="44"/>
        <v>2587160</v>
      </c>
      <c r="K87" s="94">
        <f t="shared" si="44"/>
        <v>2587160</v>
      </c>
      <c r="L87" s="94">
        <f t="shared" si="44"/>
        <v>2587160</v>
      </c>
      <c r="M87" s="94">
        <f t="shared" si="44"/>
        <v>2587160</v>
      </c>
    </row>
    <row r="88" spans="1:13" ht="75">
      <c r="A88" s="19" t="s">
        <v>9</v>
      </c>
      <c r="B88" s="18" t="s">
        <v>71</v>
      </c>
      <c r="C88" s="17" t="s">
        <v>107</v>
      </c>
      <c r="D88" s="16" t="s">
        <v>75</v>
      </c>
      <c r="E88" s="16" t="s">
        <v>32</v>
      </c>
      <c r="F88" s="16" t="s">
        <v>200</v>
      </c>
      <c r="G88" s="15">
        <v>100</v>
      </c>
      <c r="H88" s="94">
        <f>H89</f>
        <v>2505681</v>
      </c>
      <c r="I88" s="94">
        <f t="shared" ref="I88:M88" si="45">I89</f>
        <v>2505681</v>
      </c>
      <c r="J88" s="94">
        <f t="shared" si="45"/>
        <v>2316434</v>
      </c>
      <c r="K88" s="94">
        <f t="shared" si="45"/>
        <v>2316434</v>
      </c>
      <c r="L88" s="94">
        <f t="shared" si="45"/>
        <v>2316434</v>
      </c>
      <c r="M88" s="94">
        <f t="shared" si="45"/>
        <v>2316434</v>
      </c>
    </row>
    <row r="89" spans="1:13" ht="37.5">
      <c r="A89" s="14" t="s">
        <v>9</v>
      </c>
      <c r="B89" s="13" t="s">
        <v>70</v>
      </c>
      <c r="C89" s="12" t="s">
        <v>107</v>
      </c>
      <c r="D89" s="11" t="s">
        <v>75</v>
      </c>
      <c r="E89" s="11" t="s">
        <v>32</v>
      </c>
      <c r="F89" s="11" t="s">
        <v>200</v>
      </c>
      <c r="G89" s="10" t="s">
        <v>69</v>
      </c>
      <c r="H89" s="96">
        <v>2505681</v>
      </c>
      <c r="I89" s="97">
        <v>2505681</v>
      </c>
      <c r="J89" s="98">
        <v>2316434</v>
      </c>
      <c r="K89" s="98">
        <v>2316434</v>
      </c>
      <c r="L89" s="98">
        <v>2316434</v>
      </c>
      <c r="M89" s="58">
        <v>2316434</v>
      </c>
    </row>
    <row r="90" spans="1:13" ht="37.5">
      <c r="A90" s="24" t="s">
        <v>9</v>
      </c>
      <c r="B90" s="23" t="s">
        <v>18</v>
      </c>
      <c r="C90" s="22" t="s">
        <v>107</v>
      </c>
      <c r="D90" s="21" t="s">
        <v>75</v>
      </c>
      <c r="E90" s="21" t="s">
        <v>32</v>
      </c>
      <c r="F90" s="21" t="s">
        <v>200</v>
      </c>
      <c r="G90" s="20">
        <v>200</v>
      </c>
      <c r="H90" s="99">
        <f>H91</f>
        <v>270726</v>
      </c>
      <c r="I90" s="99">
        <f t="shared" ref="I90:M90" si="46">I91</f>
        <v>270726</v>
      </c>
      <c r="J90" s="99">
        <f t="shared" si="46"/>
        <v>270726</v>
      </c>
      <c r="K90" s="99">
        <f t="shared" si="46"/>
        <v>270726</v>
      </c>
      <c r="L90" s="99">
        <f t="shared" si="46"/>
        <v>270726</v>
      </c>
      <c r="M90" s="99">
        <f t="shared" si="46"/>
        <v>270726</v>
      </c>
    </row>
    <row r="91" spans="1:13" ht="37.5">
      <c r="A91" s="14" t="s">
        <v>9</v>
      </c>
      <c r="B91" s="13" t="s">
        <v>17</v>
      </c>
      <c r="C91" s="12" t="s">
        <v>107</v>
      </c>
      <c r="D91" s="11" t="s">
        <v>75</v>
      </c>
      <c r="E91" s="11" t="s">
        <v>32</v>
      </c>
      <c r="F91" s="11" t="s">
        <v>200</v>
      </c>
      <c r="G91" s="10" t="s">
        <v>14</v>
      </c>
      <c r="H91" s="96">
        <v>270726</v>
      </c>
      <c r="I91" s="97">
        <v>270726</v>
      </c>
      <c r="J91" s="98">
        <v>270726</v>
      </c>
      <c r="K91" s="98">
        <v>270726</v>
      </c>
      <c r="L91" s="98">
        <v>270726</v>
      </c>
      <c r="M91" s="58">
        <v>270726</v>
      </c>
    </row>
    <row r="92" spans="1:13" ht="75">
      <c r="A92" s="24" t="s">
        <v>9</v>
      </c>
      <c r="B92" s="23" t="s">
        <v>238</v>
      </c>
      <c r="C92" s="22" t="s">
        <v>107</v>
      </c>
      <c r="D92" s="21" t="s">
        <v>75</v>
      </c>
      <c r="E92" s="21" t="s">
        <v>32</v>
      </c>
      <c r="F92" s="21" t="s">
        <v>199</v>
      </c>
      <c r="G92" s="20" t="s">
        <v>9</v>
      </c>
      <c r="H92" s="99">
        <f>H93+H95</f>
        <v>1485774</v>
      </c>
      <c r="I92" s="99">
        <f t="shared" ref="I92:M92" si="47">I93+I95</f>
        <v>1485774</v>
      </c>
      <c r="J92" s="99">
        <f t="shared" si="47"/>
        <v>1485774</v>
      </c>
      <c r="K92" s="99">
        <f t="shared" si="47"/>
        <v>1485774</v>
      </c>
      <c r="L92" s="99">
        <f t="shared" si="47"/>
        <v>1485774</v>
      </c>
      <c r="M92" s="99">
        <f t="shared" si="47"/>
        <v>1485774</v>
      </c>
    </row>
    <row r="93" spans="1:13" ht="37.5">
      <c r="A93" s="19" t="s">
        <v>9</v>
      </c>
      <c r="B93" s="18" t="s">
        <v>18</v>
      </c>
      <c r="C93" s="17" t="s">
        <v>107</v>
      </c>
      <c r="D93" s="16" t="s">
        <v>75</v>
      </c>
      <c r="E93" s="16" t="s">
        <v>32</v>
      </c>
      <c r="F93" s="16" t="s">
        <v>199</v>
      </c>
      <c r="G93" s="15">
        <v>200</v>
      </c>
      <c r="H93" s="94">
        <f>H94</f>
        <v>14860</v>
      </c>
      <c r="I93" s="94">
        <f t="shared" ref="I93:M93" si="48">I94</f>
        <v>14860</v>
      </c>
      <c r="J93" s="94">
        <f t="shared" si="48"/>
        <v>14860</v>
      </c>
      <c r="K93" s="94">
        <f t="shared" si="48"/>
        <v>14860</v>
      </c>
      <c r="L93" s="94">
        <f t="shared" si="48"/>
        <v>14860</v>
      </c>
      <c r="M93" s="94">
        <f t="shared" si="48"/>
        <v>14860</v>
      </c>
    </row>
    <row r="94" spans="1:13" ht="37.5">
      <c r="A94" s="14" t="s">
        <v>9</v>
      </c>
      <c r="B94" s="13" t="s">
        <v>17</v>
      </c>
      <c r="C94" s="12" t="s">
        <v>107</v>
      </c>
      <c r="D94" s="11" t="s">
        <v>75</v>
      </c>
      <c r="E94" s="11" t="s">
        <v>32</v>
      </c>
      <c r="F94" s="11" t="s">
        <v>199</v>
      </c>
      <c r="G94" s="10" t="s">
        <v>14</v>
      </c>
      <c r="H94" s="96">
        <v>14860</v>
      </c>
      <c r="I94" s="97">
        <v>14860</v>
      </c>
      <c r="J94" s="98">
        <v>14860</v>
      </c>
      <c r="K94" s="98">
        <v>14860</v>
      </c>
      <c r="L94" s="98">
        <v>14860</v>
      </c>
      <c r="M94" s="58">
        <v>14860</v>
      </c>
    </row>
    <row r="95" spans="1:13" ht="18.75">
      <c r="A95" s="24" t="s">
        <v>9</v>
      </c>
      <c r="B95" s="23" t="s">
        <v>35</v>
      </c>
      <c r="C95" s="22" t="s">
        <v>107</v>
      </c>
      <c r="D95" s="21" t="s">
        <v>75</v>
      </c>
      <c r="E95" s="21" t="s">
        <v>32</v>
      </c>
      <c r="F95" s="21" t="s">
        <v>199</v>
      </c>
      <c r="G95" s="20">
        <v>300</v>
      </c>
      <c r="H95" s="99">
        <f>H96</f>
        <v>1470914</v>
      </c>
      <c r="I95" s="99">
        <f t="shared" ref="I95:M95" si="49">I96</f>
        <v>1470914</v>
      </c>
      <c r="J95" s="99">
        <f t="shared" si="49"/>
        <v>1470914</v>
      </c>
      <c r="K95" s="99">
        <f t="shared" si="49"/>
        <v>1470914</v>
      </c>
      <c r="L95" s="99">
        <f t="shared" si="49"/>
        <v>1470914</v>
      </c>
      <c r="M95" s="99">
        <f t="shared" si="49"/>
        <v>1470914</v>
      </c>
    </row>
    <row r="96" spans="1:13" ht="18.75">
      <c r="A96" s="14" t="s">
        <v>9</v>
      </c>
      <c r="B96" s="13" t="s">
        <v>121</v>
      </c>
      <c r="C96" s="12" t="s">
        <v>107</v>
      </c>
      <c r="D96" s="11" t="s">
        <v>75</v>
      </c>
      <c r="E96" s="11" t="s">
        <v>32</v>
      </c>
      <c r="F96" s="11" t="s">
        <v>199</v>
      </c>
      <c r="G96" s="10" t="s">
        <v>119</v>
      </c>
      <c r="H96" s="96">
        <v>1470914</v>
      </c>
      <c r="I96" s="97">
        <v>1470914</v>
      </c>
      <c r="J96" s="98">
        <v>1470914</v>
      </c>
      <c r="K96" s="98">
        <v>1470914</v>
      </c>
      <c r="L96" s="98">
        <v>1470914</v>
      </c>
      <c r="M96" s="58">
        <v>1470914</v>
      </c>
    </row>
    <row r="97" spans="1:13" ht="56.25">
      <c r="A97" s="24" t="s">
        <v>9</v>
      </c>
      <c r="B97" s="23" t="s">
        <v>239</v>
      </c>
      <c r="C97" s="22" t="s">
        <v>107</v>
      </c>
      <c r="D97" s="21" t="s">
        <v>75</v>
      </c>
      <c r="E97" s="21" t="s">
        <v>32</v>
      </c>
      <c r="F97" s="21" t="s">
        <v>198</v>
      </c>
      <c r="G97" s="20" t="s">
        <v>9</v>
      </c>
      <c r="H97" s="99">
        <f>H98+H100</f>
        <v>1386105</v>
      </c>
      <c r="I97" s="99">
        <f t="shared" ref="I97:M97" si="50">I98+I100</f>
        <v>1386105</v>
      </c>
      <c r="J97" s="99">
        <f t="shared" si="50"/>
        <v>1208857</v>
      </c>
      <c r="K97" s="99">
        <f t="shared" si="50"/>
        <v>1208857</v>
      </c>
      <c r="L97" s="99">
        <f t="shared" si="50"/>
        <v>1208857</v>
      </c>
      <c r="M97" s="99">
        <f t="shared" si="50"/>
        <v>1208857</v>
      </c>
    </row>
    <row r="98" spans="1:13" ht="37.5">
      <c r="A98" s="19" t="s">
        <v>9</v>
      </c>
      <c r="B98" s="18" t="s">
        <v>18</v>
      </c>
      <c r="C98" s="17" t="s">
        <v>107</v>
      </c>
      <c r="D98" s="16" t="s">
        <v>75</v>
      </c>
      <c r="E98" s="16" t="s">
        <v>32</v>
      </c>
      <c r="F98" s="16" t="s">
        <v>198</v>
      </c>
      <c r="G98" s="15">
        <v>200</v>
      </c>
      <c r="H98" s="94">
        <f>H99</f>
        <v>13862</v>
      </c>
      <c r="I98" s="94">
        <f t="shared" ref="I98:M98" si="51">I99</f>
        <v>13862</v>
      </c>
      <c r="J98" s="94">
        <f t="shared" si="51"/>
        <v>12090</v>
      </c>
      <c r="K98" s="94">
        <f t="shared" si="51"/>
        <v>12090</v>
      </c>
      <c r="L98" s="94">
        <f t="shared" si="51"/>
        <v>12090</v>
      </c>
      <c r="M98" s="94">
        <f t="shared" si="51"/>
        <v>12090</v>
      </c>
    </row>
    <row r="99" spans="1:13" ht="37.5">
      <c r="A99" s="14" t="s">
        <v>9</v>
      </c>
      <c r="B99" s="13" t="s">
        <v>17</v>
      </c>
      <c r="C99" s="12" t="s">
        <v>107</v>
      </c>
      <c r="D99" s="11" t="s">
        <v>75</v>
      </c>
      <c r="E99" s="11" t="s">
        <v>32</v>
      </c>
      <c r="F99" s="11" t="s">
        <v>198</v>
      </c>
      <c r="G99" s="10" t="s">
        <v>14</v>
      </c>
      <c r="H99" s="96">
        <v>13862</v>
      </c>
      <c r="I99" s="97">
        <v>13862</v>
      </c>
      <c r="J99" s="98">
        <v>12090</v>
      </c>
      <c r="K99" s="98">
        <v>12090</v>
      </c>
      <c r="L99" s="98">
        <v>12090</v>
      </c>
      <c r="M99" s="58">
        <v>12090</v>
      </c>
    </row>
    <row r="100" spans="1:13" ht="18.75">
      <c r="A100" s="24" t="s">
        <v>9</v>
      </c>
      <c r="B100" s="23" t="s">
        <v>35</v>
      </c>
      <c r="C100" s="22" t="s">
        <v>107</v>
      </c>
      <c r="D100" s="21" t="s">
        <v>75</v>
      </c>
      <c r="E100" s="21" t="s">
        <v>32</v>
      </c>
      <c r="F100" s="21" t="s">
        <v>198</v>
      </c>
      <c r="G100" s="20">
        <v>300</v>
      </c>
      <c r="H100" s="99">
        <f>H101</f>
        <v>1372243</v>
      </c>
      <c r="I100" s="99">
        <f t="shared" ref="I100:M100" si="52">I101</f>
        <v>1372243</v>
      </c>
      <c r="J100" s="99">
        <f t="shared" si="52"/>
        <v>1196767</v>
      </c>
      <c r="K100" s="99">
        <f t="shared" si="52"/>
        <v>1196767</v>
      </c>
      <c r="L100" s="99">
        <f t="shared" si="52"/>
        <v>1196767</v>
      </c>
      <c r="M100" s="99">
        <f t="shared" si="52"/>
        <v>1196767</v>
      </c>
    </row>
    <row r="101" spans="1:13" ht="18.75">
      <c r="A101" s="14" t="s">
        <v>9</v>
      </c>
      <c r="B101" s="13" t="s">
        <v>121</v>
      </c>
      <c r="C101" s="12" t="s">
        <v>107</v>
      </c>
      <c r="D101" s="11" t="s">
        <v>75</v>
      </c>
      <c r="E101" s="11" t="s">
        <v>32</v>
      </c>
      <c r="F101" s="11" t="s">
        <v>198</v>
      </c>
      <c r="G101" s="10" t="s">
        <v>119</v>
      </c>
      <c r="H101" s="96">
        <v>1372243</v>
      </c>
      <c r="I101" s="97">
        <v>1372243</v>
      </c>
      <c r="J101" s="98">
        <v>1196767</v>
      </c>
      <c r="K101" s="98">
        <v>1196767</v>
      </c>
      <c r="L101" s="98">
        <v>1196767</v>
      </c>
      <c r="M101" s="58">
        <v>1196767</v>
      </c>
    </row>
    <row r="102" spans="1:13" ht="75">
      <c r="A102" s="24" t="s">
        <v>9</v>
      </c>
      <c r="B102" s="23" t="s">
        <v>240</v>
      </c>
      <c r="C102" s="22" t="s">
        <v>107</v>
      </c>
      <c r="D102" s="21" t="s">
        <v>75</v>
      </c>
      <c r="E102" s="21" t="s">
        <v>32</v>
      </c>
      <c r="F102" s="21" t="s">
        <v>197</v>
      </c>
      <c r="G102" s="20" t="s">
        <v>9</v>
      </c>
      <c r="H102" s="99">
        <f>H103+H105</f>
        <v>6787817</v>
      </c>
      <c r="I102" s="99">
        <f t="shared" ref="I102:M102" si="53">I103+I105</f>
        <v>6787817</v>
      </c>
      <c r="J102" s="99">
        <f t="shared" si="53"/>
        <v>6556241</v>
      </c>
      <c r="K102" s="99">
        <f t="shared" si="53"/>
        <v>6556241</v>
      </c>
      <c r="L102" s="99">
        <f t="shared" si="53"/>
        <v>6556241</v>
      </c>
      <c r="M102" s="99">
        <f t="shared" si="53"/>
        <v>6556241</v>
      </c>
    </row>
    <row r="103" spans="1:13" ht="37.5">
      <c r="A103" s="19" t="s">
        <v>9</v>
      </c>
      <c r="B103" s="18" t="s">
        <v>18</v>
      </c>
      <c r="C103" s="17" t="s">
        <v>107</v>
      </c>
      <c r="D103" s="16" t="s">
        <v>75</v>
      </c>
      <c r="E103" s="16" t="s">
        <v>32</v>
      </c>
      <c r="F103" s="16" t="s">
        <v>197</v>
      </c>
      <c r="G103" s="15">
        <v>200</v>
      </c>
      <c r="H103" s="94">
        <f>H104</f>
        <v>67879</v>
      </c>
      <c r="I103" s="94">
        <f t="shared" ref="I103:M103" si="54">I104</f>
        <v>67879</v>
      </c>
      <c r="J103" s="94">
        <f t="shared" si="54"/>
        <v>65563</v>
      </c>
      <c r="K103" s="94">
        <f t="shared" si="54"/>
        <v>65563</v>
      </c>
      <c r="L103" s="94">
        <f t="shared" si="54"/>
        <v>65563</v>
      </c>
      <c r="M103" s="94">
        <f t="shared" si="54"/>
        <v>65563</v>
      </c>
    </row>
    <row r="104" spans="1:13" ht="37.5">
      <c r="A104" s="14" t="s">
        <v>9</v>
      </c>
      <c r="B104" s="13" t="s">
        <v>17</v>
      </c>
      <c r="C104" s="12" t="s">
        <v>107</v>
      </c>
      <c r="D104" s="11" t="s">
        <v>75</v>
      </c>
      <c r="E104" s="11" t="s">
        <v>32</v>
      </c>
      <c r="F104" s="11" t="s">
        <v>197</v>
      </c>
      <c r="G104" s="10" t="s">
        <v>14</v>
      </c>
      <c r="H104" s="96">
        <v>67879</v>
      </c>
      <c r="I104" s="97">
        <v>67879</v>
      </c>
      <c r="J104" s="98">
        <v>65563</v>
      </c>
      <c r="K104" s="98">
        <v>65563</v>
      </c>
      <c r="L104" s="98">
        <v>65563</v>
      </c>
      <c r="M104" s="58">
        <v>65563</v>
      </c>
    </row>
    <row r="105" spans="1:13" ht="18.75">
      <c r="A105" s="24" t="s">
        <v>9</v>
      </c>
      <c r="B105" s="23" t="s">
        <v>35</v>
      </c>
      <c r="C105" s="22" t="s">
        <v>107</v>
      </c>
      <c r="D105" s="21" t="s">
        <v>75</v>
      </c>
      <c r="E105" s="21" t="s">
        <v>32</v>
      </c>
      <c r="F105" s="21" t="s">
        <v>197</v>
      </c>
      <c r="G105" s="20">
        <v>300</v>
      </c>
      <c r="H105" s="99">
        <f>H106</f>
        <v>6719938</v>
      </c>
      <c r="I105" s="99">
        <f t="shared" ref="I105:M105" si="55">I106</f>
        <v>6719938</v>
      </c>
      <c r="J105" s="99">
        <f t="shared" si="55"/>
        <v>6490678</v>
      </c>
      <c r="K105" s="99">
        <f t="shared" si="55"/>
        <v>6490678</v>
      </c>
      <c r="L105" s="99">
        <f t="shared" si="55"/>
        <v>6490678</v>
      </c>
      <c r="M105" s="99">
        <f t="shared" si="55"/>
        <v>6490678</v>
      </c>
    </row>
    <row r="106" spans="1:13" ht="18.75">
      <c r="A106" s="14" t="s">
        <v>9</v>
      </c>
      <c r="B106" s="13" t="s">
        <v>121</v>
      </c>
      <c r="C106" s="12" t="s">
        <v>107</v>
      </c>
      <c r="D106" s="11" t="s">
        <v>75</v>
      </c>
      <c r="E106" s="11" t="s">
        <v>32</v>
      </c>
      <c r="F106" s="11" t="s">
        <v>197</v>
      </c>
      <c r="G106" s="10" t="s">
        <v>119</v>
      </c>
      <c r="H106" s="96">
        <v>6719938</v>
      </c>
      <c r="I106" s="97">
        <v>6719938</v>
      </c>
      <c r="J106" s="98">
        <v>6490678</v>
      </c>
      <c r="K106" s="98">
        <v>6490678</v>
      </c>
      <c r="L106" s="98">
        <v>6490678</v>
      </c>
      <c r="M106" s="58">
        <v>6490678</v>
      </c>
    </row>
    <row r="107" spans="1:13" ht="18.75">
      <c r="A107" s="24" t="s">
        <v>9</v>
      </c>
      <c r="B107" s="23" t="s">
        <v>196</v>
      </c>
      <c r="C107" s="22" t="s">
        <v>107</v>
      </c>
      <c r="D107" s="21" t="s">
        <v>75</v>
      </c>
      <c r="E107" s="21" t="s">
        <v>190</v>
      </c>
      <c r="F107" s="21" t="s">
        <v>1</v>
      </c>
      <c r="G107" s="20" t="s">
        <v>9</v>
      </c>
      <c r="H107" s="99">
        <f>H108+H118+H121+H127+H130+H115+H124+H136+H133</f>
        <v>26655571.760000002</v>
      </c>
      <c r="I107" s="99">
        <f>I108+I118+I121+I127+I130+I115+I124+I136+I133</f>
        <v>23297675</v>
      </c>
      <c r="J107" s="99">
        <f>J108+J118+J121+J127+J130+J115</f>
        <v>21384729.469999999</v>
      </c>
      <c r="K107" s="99">
        <f>K108+K118+K121+K127+K130+K115</f>
        <v>19709868</v>
      </c>
      <c r="L107" s="99">
        <f>L108+L118+L121+L127+L130+L115</f>
        <v>21986278.949999999</v>
      </c>
      <c r="M107" s="99">
        <f>M108+M118+M121+M127+M130+M115</f>
        <v>20281340</v>
      </c>
    </row>
    <row r="108" spans="1:13" ht="37.5">
      <c r="A108" s="19" t="s">
        <v>9</v>
      </c>
      <c r="B108" s="18" t="s">
        <v>195</v>
      </c>
      <c r="C108" s="17" t="s">
        <v>107</v>
      </c>
      <c r="D108" s="16" t="s">
        <v>75</v>
      </c>
      <c r="E108" s="16" t="s">
        <v>190</v>
      </c>
      <c r="F108" s="16" t="s">
        <v>15</v>
      </c>
      <c r="G108" s="15" t="s">
        <v>9</v>
      </c>
      <c r="H108" s="94">
        <f>H109+H111+H113</f>
        <v>1499306</v>
      </c>
      <c r="I108" s="100">
        <v>0</v>
      </c>
      <c r="J108" s="101">
        <v>0</v>
      </c>
      <c r="K108" s="101">
        <v>0</v>
      </c>
      <c r="L108" s="101">
        <v>0</v>
      </c>
      <c r="M108" s="95">
        <v>0</v>
      </c>
    </row>
    <row r="109" spans="1:13" ht="75">
      <c r="A109" s="19" t="s">
        <v>9</v>
      </c>
      <c r="B109" s="18" t="s">
        <v>71</v>
      </c>
      <c r="C109" s="17" t="s">
        <v>107</v>
      </c>
      <c r="D109" s="16" t="s">
        <v>75</v>
      </c>
      <c r="E109" s="16" t="s">
        <v>190</v>
      </c>
      <c r="F109" s="16" t="s">
        <v>15</v>
      </c>
      <c r="G109" s="15">
        <v>100</v>
      </c>
      <c r="H109" s="94">
        <f>H110</f>
        <v>26000</v>
      </c>
      <c r="I109" s="94">
        <f t="shared" ref="I109:M109" si="56">I110</f>
        <v>0</v>
      </c>
      <c r="J109" s="94">
        <f t="shared" si="56"/>
        <v>0</v>
      </c>
      <c r="K109" s="94">
        <f t="shared" si="56"/>
        <v>0</v>
      </c>
      <c r="L109" s="94">
        <f t="shared" si="56"/>
        <v>0</v>
      </c>
      <c r="M109" s="94">
        <f t="shared" si="56"/>
        <v>0</v>
      </c>
    </row>
    <row r="110" spans="1:13" ht="18.75">
      <c r="A110" s="14" t="s">
        <v>9</v>
      </c>
      <c r="B110" s="13" t="s">
        <v>86</v>
      </c>
      <c r="C110" s="12" t="s">
        <v>107</v>
      </c>
      <c r="D110" s="11" t="s">
        <v>75</v>
      </c>
      <c r="E110" s="11" t="s">
        <v>190</v>
      </c>
      <c r="F110" s="11" t="s">
        <v>15</v>
      </c>
      <c r="G110" s="10" t="s">
        <v>85</v>
      </c>
      <c r="H110" s="96">
        <v>26000</v>
      </c>
      <c r="I110" s="97">
        <v>0</v>
      </c>
      <c r="J110" s="98">
        <v>0</v>
      </c>
      <c r="K110" s="98">
        <v>0</v>
      </c>
      <c r="L110" s="98">
        <v>0</v>
      </c>
      <c r="M110" s="58">
        <v>0</v>
      </c>
    </row>
    <row r="111" spans="1:13" ht="37.5">
      <c r="A111" s="24" t="s">
        <v>9</v>
      </c>
      <c r="B111" s="23" t="s">
        <v>18</v>
      </c>
      <c r="C111" s="22" t="s">
        <v>107</v>
      </c>
      <c r="D111" s="21" t="s">
        <v>75</v>
      </c>
      <c r="E111" s="21" t="s">
        <v>190</v>
      </c>
      <c r="F111" s="21" t="s">
        <v>15</v>
      </c>
      <c r="G111" s="20">
        <v>200</v>
      </c>
      <c r="H111" s="99">
        <f>H112</f>
        <v>331000</v>
      </c>
      <c r="I111" s="99">
        <f t="shared" ref="I111:M111" si="57">I112</f>
        <v>0</v>
      </c>
      <c r="J111" s="99">
        <f t="shared" si="57"/>
        <v>0</v>
      </c>
      <c r="K111" s="99">
        <f t="shared" si="57"/>
        <v>0</v>
      </c>
      <c r="L111" s="99">
        <f t="shared" si="57"/>
        <v>0</v>
      </c>
      <c r="M111" s="99">
        <f t="shared" si="57"/>
        <v>0</v>
      </c>
    </row>
    <row r="112" spans="1:13" ht="37.5">
      <c r="A112" s="14" t="s">
        <v>9</v>
      </c>
      <c r="B112" s="13" t="s">
        <v>17</v>
      </c>
      <c r="C112" s="12" t="s">
        <v>107</v>
      </c>
      <c r="D112" s="11" t="s">
        <v>75</v>
      </c>
      <c r="E112" s="11" t="s">
        <v>190</v>
      </c>
      <c r="F112" s="11" t="s">
        <v>15</v>
      </c>
      <c r="G112" s="10" t="s">
        <v>14</v>
      </c>
      <c r="H112" s="96">
        <v>331000</v>
      </c>
      <c r="I112" s="97">
        <v>0</v>
      </c>
      <c r="J112" s="98">
        <v>0</v>
      </c>
      <c r="K112" s="98">
        <v>0</v>
      </c>
      <c r="L112" s="98">
        <v>0</v>
      </c>
      <c r="M112" s="58">
        <v>0</v>
      </c>
    </row>
    <row r="113" spans="1:13" ht="37.5">
      <c r="A113" s="24" t="s">
        <v>9</v>
      </c>
      <c r="B113" s="23" t="s">
        <v>133</v>
      </c>
      <c r="C113" s="22" t="s">
        <v>107</v>
      </c>
      <c r="D113" s="21" t="s">
        <v>75</v>
      </c>
      <c r="E113" s="21" t="s">
        <v>190</v>
      </c>
      <c r="F113" s="21" t="s">
        <v>15</v>
      </c>
      <c r="G113" s="20">
        <v>600</v>
      </c>
      <c r="H113" s="99">
        <f>H114</f>
        <v>1142306</v>
      </c>
      <c r="I113" s="99">
        <f t="shared" ref="I113:M113" si="58">I114</f>
        <v>0</v>
      </c>
      <c r="J113" s="99">
        <f t="shared" si="58"/>
        <v>0</v>
      </c>
      <c r="K113" s="99">
        <f t="shared" si="58"/>
        <v>0</v>
      </c>
      <c r="L113" s="99">
        <f t="shared" si="58"/>
        <v>0</v>
      </c>
      <c r="M113" s="99">
        <f t="shared" si="58"/>
        <v>0</v>
      </c>
    </row>
    <row r="114" spans="1:13" ht="18.75">
      <c r="A114" s="14" t="s">
        <v>9</v>
      </c>
      <c r="B114" s="13" t="s">
        <v>132</v>
      </c>
      <c r="C114" s="17" t="s">
        <v>107</v>
      </c>
      <c r="D114" s="16" t="s">
        <v>75</v>
      </c>
      <c r="E114" s="16" t="s">
        <v>190</v>
      </c>
      <c r="F114" s="16" t="s">
        <v>15</v>
      </c>
      <c r="G114" s="10" t="s">
        <v>131</v>
      </c>
      <c r="H114" s="96">
        <v>1142306</v>
      </c>
      <c r="I114" s="97">
        <v>0</v>
      </c>
      <c r="J114" s="98">
        <v>0</v>
      </c>
      <c r="K114" s="98">
        <v>0</v>
      </c>
      <c r="L114" s="98">
        <v>0</v>
      </c>
      <c r="M114" s="58">
        <v>0</v>
      </c>
    </row>
    <row r="115" spans="1:13" ht="56.25">
      <c r="A115" s="54"/>
      <c r="B115" s="13" t="s">
        <v>253</v>
      </c>
      <c r="C115" s="17" t="s">
        <v>107</v>
      </c>
      <c r="D115" s="16" t="s">
        <v>75</v>
      </c>
      <c r="E115" s="16" t="s">
        <v>190</v>
      </c>
      <c r="F115" s="16">
        <v>70150</v>
      </c>
      <c r="G115" s="10"/>
      <c r="H115" s="96">
        <f>H116</f>
        <v>300587</v>
      </c>
      <c r="I115" s="96">
        <f t="shared" ref="I115:M115" si="59">I116</f>
        <v>300587</v>
      </c>
      <c r="J115" s="96">
        <f t="shared" si="59"/>
        <v>0</v>
      </c>
      <c r="K115" s="96">
        <f t="shared" si="59"/>
        <v>0</v>
      </c>
      <c r="L115" s="96">
        <f t="shared" si="59"/>
        <v>0</v>
      </c>
      <c r="M115" s="96">
        <f t="shared" si="59"/>
        <v>0</v>
      </c>
    </row>
    <row r="116" spans="1:13" ht="37.5">
      <c r="A116" s="54"/>
      <c r="B116" s="23" t="s">
        <v>133</v>
      </c>
      <c r="C116" s="17" t="s">
        <v>107</v>
      </c>
      <c r="D116" s="16" t="s">
        <v>75</v>
      </c>
      <c r="E116" s="16" t="s">
        <v>190</v>
      </c>
      <c r="F116" s="16">
        <v>70150</v>
      </c>
      <c r="G116" s="10">
        <v>600</v>
      </c>
      <c r="H116" s="96">
        <f>H117</f>
        <v>300587</v>
      </c>
      <c r="I116" s="96">
        <f t="shared" ref="I116:M116" si="60">I117</f>
        <v>300587</v>
      </c>
      <c r="J116" s="96">
        <f t="shared" si="60"/>
        <v>0</v>
      </c>
      <c r="K116" s="96">
        <f t="shared" si="60"/>
        <v>0</v>
      </c>
      <c r="L116" s="96">
        <f t="shared" si="60"/>
        <v>0</v>
      </c>
      <c r="M116" s="96">
        <f t="shared" si="60"/>
        <v>0</v>
      </c>
    </row>
    <row r="117" spans="1:13" ht="18.75">
      <c r="A117" s="54"/>
      <c r="B117" s="13" t="s">
        <v>132</v>
      </c>
      <c r="C117" s="12" t="s">
        <v>107</v>
      </c>
      <c r="D117" s="11" t="s">
        <v>75</v>
      </c>
      <c r="E117" s="11" t="s">
        <v>190</v>
      </c>
      <c r="F117" s="45">
        <v>70150</v>
      </c>
      <c r="G117" s="10">
        <v>610</v>
      </c>
      <c r="H117" s="96">
        <v>300587</v>
      </c>
      <c r="I117" s="96">
        <v>300587</v>
      </c>
      <c r="J117" s="58">
        <v>0</v>
      </c>
      <c r="K117" s="58">
        <v>0</v>
      </c>
      <c r="L117" s="58">
        <v>0</v>
      </c>
      <c r="M117" s="58">
        <v>0</v>
      </c>
    </row>
    <row r="118" spans="1:13" ht="150">
      <c r="A118" s="24" t="s">
        <v>9</v>
      </c>
      <c r="B118" s="39" t="s">
        <v>236</v>
      </c>
      <c r="C118" s="22" t="s">
        <v>107</v>
      </c>
      <c r="D118" s="21" t="s">
        <v>75</v>
      </c>
      <c r="E118" s="21" t="s">
        <v>190</v>
      </c>
      <c r="F118" s="21" t="s">
        <v>194</v>
      </c>
      <c r="G118" s="20" t="s">
        <v>9</v>
      </c>
      <c r="H118" s="99">
        <f>H119</f>
        <v>22512724.210000001</v>
      </c>
      <c r="I118" s="99">
        <f t="shared" ref="I118:M118" si="61">I119</f>
        <v>21387088</v>
      </c>
      <c r="J118" s="99">
        <f t="shared" si="61"/>
        <v>20747229.469999999</v>
      </c>
      <c r="K118" s="99">
        <f t="shared" si="61"/>
        <v>19709868</v>
      </c>
      <c r="L118" s="99">
        <f t="shared" si="61"/>
        <v>21348778.949999999</v>
      </c>
      <c r="M118" s="99">
        <f t="shared" si="61"/>
        <v>20281340</v>
      </c>
    </row>
    <row r="119" spans="1:13" ht="37.5">
      <c r="A119" s="19" t="s">
        <v>9</v>
      </c>
      <c r="B119" s="18" t="s">
        <v>133</v>
      </c>
      <c r="C119" s="17" t="s">
        <v>107</v>
      </c>
      <c r="D119" s="16" t="s">
        <v>75</v>
      </c>
      <c r="E119" s="16" t="s">
        <v>190</v>
      </c>
      <c r="F119" s="16" t="s">
        <v>194</v>
      </c>
      <c r="G119" s="15">
        <v>600</v>
      </c>
      <c r="H119" s="94">
        <f>H120</f>
        <v>22512724.210000001</v>
      </c>
      <c r="I119" s="94">
        <f t="shared" ref="I119:M119" si="62">I120</f>
        <v>21387088</v>
      </c>
      <c r="J119" s="94">
        <f t="shared" si="62"/>
        <v>20747229.469999999</v>
      </c>
      <c r="K119" s="94">
        <f t="shared" si="62"/>
        <v>19709868</v>
      </c>
      <c r="L119" s="94">
        <f t="shared" si="62"/>
        <v>21348778.949999999</v>
      </c>
      <c r="M119" s="94">
        <f t="shared" si="62"/>
        <v>20281340</v>
      </c>
    </row>
    <row r="120" spans="1:13" ht="18.75">
      <c r="A120" s="14" t="s">
        <v>9</v>
      </c>
      <c r="B120" s="13" t="s">
        <v>132</v>
      </c>
      <c r="C120" s="12" t="s">
        <v>107</v>
      </c>
      <c r="D120" s="11" t="s">
        <v>75</v>
      </c>
      <c r="E120" s="11" t="s">
        <v>190</v>
      </c>
      <c r="F120" s="11" t="s">
        <v>194</v>
      </c>
      <c r="G120" s="10" t="s">
        <v>131</v>
      </c>
      <c r="H120" s="96">
        <v>22512724.210000001</v>
      </c>
      <c r="I120" s="97">
        <v>21387088</v>
      </c>
      <c r="J120" s="98">
        <v>20747229.469999999</v>
      </c>
      <c r="K120" s="98">
        <v>19709868</v>
      </c>
      <c r="L120" s="98">
        <v>21348778.949999999</v>
      </c>
      <c r="M120" s="58">
        <v>20281340</v>
      </c>
    </row>
    <row r="121" spans="1:13" ht="56.25">
      <c r="A121" s="24" t="s">
        <v>9</v>
      </c>
      <c r="B121" s="23" t="s">
        <v>193</v>
      </c>
      <c r="C121" s="22" t="s">
        <v>107</v>
      </c>
      <c r="D121" s="21" t="s">
        <v>75</v>
      </c>
      <c r="E121" s="21" t="s">
        <v>190</v>
      </c>
      <c r="F121" s="21" t="s">
        <v>192</v>
      </c>
      <c r="G121" s="20" t="s">
        <v>9</v>
      </c>
      <c r="H121" s="99">
        <f>H122</f>
        <v>637500</v>
      </c>
      <c r="I121" s="99">
        <f t="shared" ref="I121:M121" si="63">I122</f>
        <v>0</v>
      </c>
      <c r="J121" s="99">
        <f t="shared" si="63"/>
        <v>637500</v>
      </c>
      <c r="K121" s="99">
        <f t="shared" si="63"/>
        <v>0</v>
      </c>
      <c r="L121" s="99">
        <f t="shared" si="63"/>
        <v>637500</v>
      </c>
      <c r="M121" s="99">
        <f t="shared" si="63"/>
        <v>0</v>
      </c>
    </row>
    <row r="122" spans="1:13" ht="37.5">
      <c r="A122" s="19" t="s">
        <v>9</v>
      </c>
      <c r="B122" s="18" t="s">
        <v>133</v>
      </c>
      <c r="C122" s="17" t="s">
        <v>107</v>
      </c>
      <c r="D122" s="16" t="s">
        <v>75</v>
      </c>
      <c r="E122" s="16" t="s">
        <v>190</v>
      </c>
      <c r="F122" s="16" t="s">
        <v>192</v>
      </c>
      <c r="G122" s="15">
        <v>600</v>
      </c>
      <c r="H122" s="94">
        <f>H123</f>
        <v>637500</v>
      </c>
      <c r="I122" s="94">
        <f t="shared" ref="I122:M122" si="64">I123</f>
        <v>0</v>
      </c>
      <c r="J122" s="94">
        <f t="shared" si="64"/>
        <v>637500</v>
      </c>
      <c r="K122" s="94">
        <f t="shared" si="64"/>
        <v>0</v>
      </c>
      <c r="L122" s="94">
        <f t="shared" si="64"/>
        <v>637500</v>
      </c>
      <c r="M122" s="94">
        <f t="shared" si="64"/>
        <v>0</v>
      </c>
    </row>
    <row r="123" spans="1:13" ht="18.75">
      <c r="A123" s="14" t="s">
        <v>9</v>
      </c>
      <c r="B123" s="13" t="s">
        <v>132</v>
      </c>
      <c r="C123" s="12" t="s">
        <v>107</v>
      </c>
      <c r="D123" s="11" t="s">
        <v>75</v>
      </c>
      <c r="E123" s="11" t="s">
        <v>190</v>
      </c>
      <c r="F123" s="11" t="s">
        <v>192</v>
      </c>
      <c r="G123" s="10" t="s">
        <v>131</v>
      </c>
      <c r="H123" s="96">
        <v>637500</v>
      </c>
      <c r="I123" s="97">
        <v>0</v>
      </c>
      <c r="J123" s="98">
        <v>637500</v>
      </c>
      <c r="K123" s="98">
        <v>0</v>
      </c>
      <c r="L123" s="98">
        <v>637500</v>
      </c>
      <c r="M123" s="58">
        <v>0</v>
      </c>
    </row>
    <row r="124" spans="1:13" ht="37.5">
      <c r="A124" s="24" t="s">
        <v>9</v>
      </c>
      <c r="B124" s="23" t="s">
        <v>294</v>
      </c>
      <c r="C124" s="22" t="s">
        <v>107</v>
      </c>
      <c r="D124" s="21" t="s">
        <v>75</v>
      </c>
      <c r="E124" s="21" t="s">
        <v>190</v>
      </c>
      <c r="F124" s="21">
        <v>70990</v>
      </c>
      <c r="G124" s="20" t="s">
        <v>9</v>
      </c>
      <c r="H124" s="96">
        <f>H125</f>
        <v>80000</v>
      </c>
      <c r="I124" s="96">
        <f t="shared" ref="I124:M124" si="65">I125</f>
        <v>80000</v>
      </c>
      <c r="J124" s="96">
        <f t="shared" si="65"/>
        <v>0</v>
      </c>
      <c r="K124" s="96">
        <f t="shared" si="65"/>
        <v>0</v>
      </c>
      <c r="L124" s="96">
        <f t="shared" si="65"/>
        <v>0</v>
      </c>
      <c r="M124" s="96">
        <f t="shared" si="65"/>
        <v>0</v>
      </c>
    </row>
    <row r="125" spans="1:13" ht="37.5">
      <c r="A125" s="76" t="s">
        <v>9</v>
      </c>
      <c r="B125" s="18" t="s">
        <v>133</v>
      </c>
      <c r="C125" s="17" t="s">
        <v>107</v>
      </c>
      <c r="D125" s="16" t="s">
        <v>75</v>
      </c>
      <c r="E125" s="16" t="s">
        <v>190</v>
      </c>
      <c r="F125" s="16">
        <v>70990</v>
      </c>
      <c r="G125" s="15">
        <v>600</v>
      </c>
      <c r="H125" s="96">
        <f>H126</f>
        <v>80000</v>
      </c>
      <c r="I125" s="96">
        <f t="shared" ref="I125:M125" si="66">I126</f>
        <v>80000</v>
      </c>
      <c r="J125" s="96">
        <f t="shared" si="66"/>
        <v>0</v>
      </c>
      <c r="K125" s="96">
        <f t="shared" si="66"/>
        <v>0</v>
      </c>
      <c r="L125" s="96">
        <f t="shared" si="66"/>
        <v>0</v>
      </c>
      <c r="M125" s="96">
        <f t="shared" si="66"/>
        <v>0</v>
      </c>
    </row>
    <row r="126" spans="1:13" ht="18.75">
      <c r="A126" s="14" t="s">
        <v>9</v>
      </c>
      <c r="B126" s="13" t="s">
        <v>132</v>
      </c>
      <c r="C126" s="12" t="s">
        <v>107</v>
      </c>
      <c r="D126" s="11" t="s">
        <v>75</v>
      </c>
      <c r="E126" s="11" t="s">
        <v>190</v>
      </c>
      <c r="F126" s="11">
        <v>70990</v>
      </c>
      <c r="G126" s="10" t="s">
        <v>131</v>
      </c>
      <c r="H126" s="96">
        <v>80000</v>
      </c>
      <c r="I126" s="96">
        <v>80000</v>
      </c>
      <c r="J126" s="58">
        <v>0</v>
      </c>
      <c r="K126" s="58">
        <v>0</v>
      </c>
      <c r="L126" s="58">
        <v>0</v>
      </c>
      <c r="M126" s="58">
        <v>0</v>
      </c>
    </row>
    <row r="127" spans="1:13" ht="37.5">
      <c r="A127" s="24" t="s">
        <v>9</v>
      </c>
      <c r="B127" s="23" t="s">
        <v>180</v>
      </c>
      <c r="C127" s="22" t="s">
        <v>107</v>
      </c>
      <c r="D127" s="21" t="s">
        <v>75</v>
      </c>
      <c r="E127" s="21" t="s">
        <v>190</v>
      </c>
      <c r="F127" s="21" t="s">
        <v>178</v>
      </c>
      <c r="G127" s="20" t="s">
        <v>9</v>
      </c>
      <c r="H127" s="99">
        <f>H128</f>
        <v>20000</v>
      </c>
      <c r="I127" s="99">
        <f t="shared" ref="I127:M127" si="67">I128</f>
        <v>0</v>
      </c>
      <c r="J127" s="99">
        <f t="shared" si="67"/>
        <v>0</v>
      </c>
      <c r="K127" s="99">
        <f t="shared" si="67"/>
        <v>0</v>
      </c>
      <c r="L127" s="99">
        <f t="shared" si="67"/>
        <v>0</v>
      </c>
      <c r="M127" s="99">
        <f t="shared" si="67"/>
        <v>0</v>
      </c>
    </row>
    <row r="128" spans="1:13" ht="37.5">
      <c r="A128" s="19" t="s">
        <v>9</v>
      </c>
      <c r="B128" s="18" t="s">
        <v>133</v>
      </c>
      <c r="C128" s="17" t="s">
        <v>107</v>
      </c>
      <c r="D128" s="16" t="s">
        <v>75</v>
      </c>
      <c r="E128" s="16" t="s">
        <v>190</v>
      </c>
      <c r="F128" s="16" t="s">
        <v>178</v>
      </c>
      <c r="G128" s="15">
        <v>600</v>
      </c>
      <c r="H128" s="94">
        <f>H129</f>
        <v>20000</v>
      </c>
      <c r="I128" s="94">
        <f t="shared" ref="I128:M128" si="68">I129</f>
        <v>0</v>
      </c>
      <c r="J128" s="94">
        <f t="shared" si="68"/>
        <v>0</v>
      </c>
      <c r="K128" s="94">
        <f t="shared" si="68"/>
        <v>0</v>
      </c>
      <c r="L128" s="94">
        <f t="shared" si="68"/>
        <v>0</v>
      </c>
      <c r="M128" s="94">
        <f t="shared" si="68"/>
        <v>0</v>
      </c>
    </row>
    <row r="129" spans="1:13" ht="18.75">
      <c r="A129" s="14" t="s">
        <v>9</v>
      </c>
      <c r="B129" s="13" t="s">
        <v>132</v>
      </c>
      <c r="C129" s="12" t="s">
        <v>107</v>
      </c>
      <c r="D129" s="11" t="s">
        <v>75</v>
      </c>
      <c r="E129" s="11" t="s">
        <v>190</v>
      </c>
      <c r="F129" s="11" t="s">
        <v>178</v>
      </c>
      <c r="G129" s="10" t="s">
        <v>131</v>
      </c>
      <c r="H129" s="96">
        <v>20000</v>
      </c>
      <c r="I129" s="97">
        <v>0</v>
      </c>
      <c r="J129" s="98">
        <v>0</v>
      </c>
      <c r="K129" s="98">
        <v>0</v>
      </c>
      <c r="L129" s="98">
        <v>0</v>
      </c>
      <c r="M129" s="58">
        <v>0</v>
      </c>
    </row>
    <row r="130" spans="1:13" ht="93.75">
      <c r="A130" s="24" t="s">
        <v>9</v>
      </c>
      <c r="B130" s="23" t="s">
        <v>191</v>
      </c>
      <c r="C130" s="22" t="s">
        <v>107</v>
      </c>
      <c r="D130" s="21" t="s">
        <v>75</v>
      </c>
      <c r="E130" s="21" t="s">
        <v>190</v>
      </c>
      <c r="F130" s="21" t="s">
        <v>189</v>
      </c>
      <c r="G130" s="20" t="s">
        <v>9</v>
      </c>
      <c r="H130" s="99">
        <f>H131</f>
        <v>60000</v>
      </c>
      <c r="I130" s="99">
        <f t="shared" ref="I130:M130" si="69">I131</f>
        <v>0</v>
      </c>
      <c r="J130" s="99">
        <f t="shared" si="69"/>
        <v>0</v>
      </c>
      <c r="K130" s="99">
        <f t="shared" si="69"/>
        <v>0</v>
      </c>
      <c r="L130" s="99">
        <f t="shared" si="69"/>
        <v>0</v>
      </c>
      <c r="M130" s="99">
        <f t="shared" si="69"/>
        <v>0</v>
      </c>
    </row>
    <row r="131" spans="1:13" ht="37.5">
      <c r="A131" s="19" t="s">
        <v>9</v>
      </c>
      <c r="B131" s="18" t="s">
        <v>133</v>
      </c>
      <c r="C131" s="17" t="s">
        <v>107</v>
      </c>
      <c r="D131" s="16" t="s">
        <v>75</v>
      </c>
      <c r="E131" s="16" t="s">
        <v>190</v>
      </c>
      <c r="F131" s="16" t="s">
        <v>189</v>
      </c>
      <c r="G131" s="15">
        <v>600</v>
      </c>
      <c r="H131" s="94">
        <f>H132</f>
        <v>60000</v>
      </c>
      <c r="I131" s="94">
        <f t="shared" ref="I131:M131" si="70">I132</f>
        <v>0</v>
      </c>
      <c r="J131" s="94">
        <f t="shared" si="70"/>
        <v>0</v>
      </c>
      <c r="K131" s="94">
        <f t="shared" si="70"/>
        <v>0</v>
      </c>
      <c r="L131" s="94">
        <f t="shared" si="70"/>
        <v>0</v>
      </c>
      <c r="M131" s="94">
        <f t="shared" si="70"/>
        <v>0</v>
      </c>
    </row>
    <row r="132" spans="1:13" ht="18.75">
      <c r="A132" s="14" t="s">
        <v>9</v>
      </c>
      <c r="B132" s="13" t="s">
        <v>132</v>
      </c>
      <c r="C132" s="12" t="s">
        <v>107</v>
      </c>
      <c r="D132" s="11" t="s">
        <v>75</v>
      </c>
      <c r="E132" s="11" t="s">
        <v>190</v>
      </c>
      <c r="F132" s="11" t="s">
        <v>189</v>
      </c>
      <c r="G132" s="10" t="s">
        <v>131</v>
      </c>
      <c r="H132" s="96">
        <v>60000</v>
      </c>
      <c r="I132" s="97">
        <v>0</v>
      </c>
      <c r="J132" s="98">
        <v>0</v>
      </c>
      <c r="K132" s="98">
        <v>0</v>
      </c>
      <c r="L132" s="98">
        <v>0</v>
      </c>
      <c r="M132" s="58">
        <v>0</v>
      </c>
    </row>
    <row r="133" spans="1:13" ht="131.25">
      <c r="A133" s="14"/>
      <c r="B133" s="48" t="s">
        <v>329</v>
      </c>
      <c r="C133" s="12" t="s">
        <v>107</v>
      </c>
      <c r="D133" s="11" t="s">
        <v>75</v>
      </c>
      <c r="E133" s="11" t="s">
        <v>190</v>
      </c>
      <c r="F133" s="45">
        <v>71400</v>
      </c>
      <c r="G133" s="10"/>
      <c r="H133" s="96">
        <f>H134</f>
        <v>1530000</v>
      </c>
      <c r="I133" s="96">
        <f t="shared" ref="I133:M133" si="71">I134</f>
        <v>1530000</v>
      </c>
      <c r="J133" s="96">
        <f t="shared" si="71"/>
        <v>0</v>
      </c>
      <c r="K133" s="96">
        <f t="shared" si="71"/>
        <v>0</v>
      </c>
      <c r="L133" s="96">
        <f t="shared" si="71"/>
        <v>0</v>
      </c>
      <c r="M133" s="96">
        <f t="shared" si="71"/>
        <v>0</v>
      </c>
    </row>
    <row r="134" spans="1:13" ht="37.5">
      <c r="A134" s="14"/>
      <c r="B134" s="18" t="s">
        <v>133</v>
      </c>
      <c r="C134" s="12" t="s">
        <v>107</v>
      </c>
      <c r="D134" s="11" t="s">
        <v>75</v>
      </c>
      <c r="E134" s="11" t="s">
        <v>190</v>
      </c>
      <c r="F134" s="45">
        <v>71400</v>
      </c>
      <c r="G134" s="10">
        <v>600</v>
      </c>
      <c r="H134" s="96">
        <f>H135</f>
        <v>1530000</v>
      </c>
      <c r="I134" s="96">
        <f t="shared" ref="I134:M134" si="72">I135</f>
        <v>1530000</v>
      </c>
      <c r="J134" s="96">
        <f t="shared" si="72"/>
        <v>0</v>
      </c>
      <c r="K134" s="96">
        <f t="shared" si="72"/>
        <v>0</v>
      </c>
      <c r="L134" s="96">
        <f t="shared" si="72"/>
        <v>0</v>
      </c>
      <c r="M134" s="96">
        <f t="shared" si="72"/>
        <v>0</v>
      </c>
    </row>
    <row r="135" spans="1:13" ht="18.75">
      <c r="A135" s="14"/>
      <c r="B135" s="13" t="s">
        <v>132</v>
      </c>
      <c r="C135" s="12" t="s">
        <v>107</v>
      </c>
      <c r="D135" s="11" t="s">
        <v>75</v>
      </c>
      <c r="E135" s="11" t="s">
        <v>190</v>
      </c>
      <c r="F135" s="45">
        <v>71400</v>
      </c>
      <c r="G135" s="10">
        <v>610</v>
      </c>
      <c r="H135" s="96">
        <v>1530000</v>
      </c>
      <c r="I135" s="97">
        <v>1530000</v>
      </c>
      <c r="J135" s="98">
        <v>0</v>
      </c>
      <c r="K135" s="98">
        <v>0</v>
      </c>
      <c r="L135" s="98">
        <v>0</v>
      </c>
      <c r="M135" s="58">
        <v>0</v>
      </c>
    </row>
    <row r="136" spans="1:13" ht="112.5">
      <c r="A136" s="87"/>
      <c r="B136" s="48" t="s">
        <v>330</v>
      </c>
      <c r="C136" s="12" t="s">
        <v>107</v>
      </c>
      <c r="D136" s="11" t="s">
        <v>75</v>
      </c>
      <c r="E136" s="11" t="s">
        <v>190</v>
      </c>
      <c r="F136" s="45" t="s">
        <v>304</v>
      </c>
      <c r="G136" s="20" t="s">
        <v>9</v>
      </c>
      <c r="H136" s="96">
        <f>H137</f>
        <v>15454.55</v>
      </c>
      <c r="I136" s="96">
        <f t="shared" ref="I136:M136" si="73">I137</f>
        <v>0</v>
      </c>
      <c r="J136" s="96">
        <f t="shared" si="73"/>
        <v>0</v>
      </c>
      <c r="K136" s="96">
        <f t="shared" si="73"/>
        <v>0</v>
      </c>
      <c r="L136" s="96">
        <f t="shared" si="73"/>
        <v>0</v>
      </c>
      <c r="M136" s="96">
        <f t="shared" si="73"/>
        <v>0</v>
      </c>
    </row>
    <row r="137" spans="1:13" ht="37.5">
      <c r="A137" s="87"/>
      <c r="B137" s="48" t="s">
        <v>133</v>
      </c>
      <c r="C137" s="22" t="s">
        <v>107</v>
      </c>
      <c r="D137" s="65" t="s">
        <v>75</v>
      </c>
      <c r="E137" s="65" t="s">
        <v>190</v>
      </c>
      <c r="F137" s="21" t="s">
        <v>304</v>
      </c>
      <c r="G137" s="15">
        <v>600</v>
      </c>
      <c r="H137" s="96">
        <f>H138</f>
        <v>15454.55</v>
      </c>
      <c r="I137" s="96">
        <f t="shared" ref="I137:M137" si="74">I138</f>
        <v>0</v>
      </c>
      <c r="J137" s="96">
        <f t="shared" si="74"/>
        <v>0</v>
      </c>
      <c r="K137" s="96">
        <f t="shared" si="74"/>
        <v>0</v>
      </c>
      <c r="L137" s="96">
        <f t="shared" si="74"/>
        <v>0</v>
      </c>
      <c r="M137" s="96">
        <f t="shared" si="74"/>
        <v>0</v>
      </c>
    </row>
    <row r="138" spans="1:13" ht="18.75">
      <c r="A138" s="87"/>
      <c r="B138" s="48" t="s">
        <v>132</v>
      </c>
      <c r="C138" s="12" t="s">
        <v>107</v>
      </c>
      <c r="D138" s="11" t="s">
        <v>75</v>
      </c>
      <c r="E138" s="11" t="s">
        <v>190</v>
      </c>
      <c r="F138" s="45" t="s">
        <v>304</v>
      </c>
      <c r="G138" s="10" t="s">
        <v>131</v>
      </c>
      <c r="H138" s="96">
        <v>15454.55</v>
      </c>
      <c r="I138" s="96">
        <v>0</v>
      </c>
      <c r="J138" s="58">
        <v>0</v>
      </c>
      <c r="K138" s="58">
        <v>0</v>
      </c>
      <c r="L138" s="58">
        <v>0</v>
      </c>
      <c r="M138" s="58">
        <v>0</v>
      </c>
    </row>
    <row r="139" spans="1:13" ht="18.75">
      <c r="A139" s="24" t="s">
        <v>9</v>
      </c>
      <c r="B139" s="23" t="s">
        <v>188</v>
      </c>
      <c r="C139" s="22" t="s">
        <v>107</v>
      </c>
      <c r="D139" s="21" t="s">
        <v>75</v>
      </c>
      <c r="E139" s="21" t="s">
        <v>144</v>
      </c>
      <c r="F139" s="21" t="s">
        <v>1</v>
      </c>
      <c r="G139" s="20" t="s">
        <v>9</v>
      </c>
      <c r="H139" s="99">
        <f>H140+H145</f>
        <v>911311.05</v>
      </c>
      <c r="I139" s="99">
        <f t="shared" ref="I139:M139" si="75">I140+I145</f>
        <v>0</v>
      </c>
      <c r="J139" s="99">
        <f t="shared" si="75"/>
        <v>0</v>
      </c>
      <c r="K139" s="99">
        <f t="shared" si="75"/>
        <v>0</v>
      </c>
      <c r="L139" s="99">
        <f t="shared" si="75"/>
        <v>0</v>
      </c>
      <c r="M139" s="99">
        <f t="shared" si="75"/>
        <v>0</v>
      </c>
    </row>
    <row r="140" spans="1:13" ht="37.5">
      <c r="A140" s="19" t="s">
        <v>9</v>
      </c>
      <c r="B140" s="18" t="s">
        <v>187</v>
      </c>
      <c r="C140" s="17" t="s">
        <v>107</v>
      </c>
      <c r="D140" s="16" t="s">
        <v>75</v>
      </c>
      <c r="E140" s="16" t="s">
        <v>144</v>
      </c>
      <c r="F140" s="16" t="s">
        <v>15</v>
      </c>
      <c r="G140" s="15" t="s">
        <v>9</v>
      </c>
      <c r="H140" s="94">
        <f>H141+H143</f>
        <v>896311.05</v>
      </c>
      <c r="I140" s="94">
        <f t="shared" ref="I140:M140" si="76">I141+I143</f>
        <v>0</v>
      </c>
      <c r="J140" s="94">
        <f t="shared" si="76"/>
        <v>0</v>
      </c>
      <c r="K140" s="94">
        <f t="shared" si="76"/>
        <v>0</v>
      </c>
      <c r="L140" s="94">
        <f t="shared" si="76"/>
        <v>0</v>
      </c>
      <c r="M140" s="94">
        <f t="shared" si="76"/>
        <v>0</v>
      </c>
    </row>
    <row r="141" spans="1:13" ht="37.5">
      <c r="A141" s="19" t="s">
        <v>9</v>
      </c>
      <c r="B141" s="18" t="s">
        <v>18</v>
      </c>
      <c r="C141" s="17" t="s">
        <v>107</v>
      </c>
      <c r="D141" s="16" t="s">
        <v>75</v>
      </c>
      <c r="E141" s="16" t="s">
        <v>144</v>
      </c>
      <c r="F141" s="16" t="s">
        <v>15</v>
      </c>
      <c r="G141" s="15">
        <v>200</v>
      </c>
      <c r="H141" s="94">
        <f>H142</f>
        <v>23000</v>
      </c>
      <c r="I141" s="94">
        <f t="shared" ref="I141:M141" si="77">I142</f>
        <v>0</v>
      </c>
      <c r="J141" s="94">
        <f t="shared" si="77"/>
        <v>0</v>
      </c>
      <c r="K141" s="94">
        <f t="shared" si="77"/>
        <v>0</v>
      </c>
      <c r="L141" s="94">
        <f t="shared" si="77"/>
        <v>0</v>
      </c>
      <c r="M141" s="94">
        <f t="shared" si="77"/>
        <v>0</v>
      </c>
    </row>
    <row r="142" spans="1:13" ht="37.5">
      <c r="A142" s="14" t="s">
        <v>9</v>
      </c>
      <c r="B142" s="13" t="s">
        <v>17</v>
      </c>
      <c r="C142" s="12" t="s">
        <v>107</v>
      </c>
      <c r="D142" s="11" t="s">
        <v>75</v>
      </c>
      <c r="E142" s="11" t="s">
        <v>144</v>
      </c>
      <c r="F142" s="11" t="s">
        <v>15</v>
      </c>
      <c r="G142" s="10" t="s">
        <v>14</v>
      </c>
      <c r="H142" s="96">
        <v>23000</v>
      </c>
      <c r="I142" s="97">
        <v>0</v>
      </c>
      <c r="J142" s="98">
        <v>0</v>
      </c>
      <c r="K142" s="98">
        <v>0</v>
      </c>
      <c r="L142" s="98">
        <v>0</v>
      </c>
      <c r="M142" s="58">
        <v>0</v>
      </c>
    </row>
    <row r="143" spans="1:13" ht="37.5">
      <c r="A143" s="24" t="s">
        <v>9</v>
      </c>
      <c r="B143" s="23" t="s">
        <v>133</v>
      </c>
      <c r="C143" s="22" t="s">
        <v>107</v>
      </c>
      <c r="D143" s="21" t="s">
        <v>75</v>
      </c>
      <c r="E143" s="21" t="s">
        <v>144</v>
      </c>
      <c r="F143" s="21" t="s">
        <v>15</v>
      </c>
      <c r="G143" s="20">
        <v>600</v>
      </c>
      <c r="H143" s="99">
        <f>H144</f>
        <v>873311.05</v>
      </c>
      <c r="I143" s="99">
        <f t="shared" ref="I143:M143" si="78">I144</f>
        <v>0</v>
      </c>
      <c r="J143" s="99">
        <f t="shared" si="78"/>
        <v>0</v>
      </c>
      <c r="K143" s="99">
        <f t="shared" si="78"/>
        <v>0</v>
      </c>
      <c r="L143" s="99">
        <f t="shared" si="78"/>
        <v>0</v>
      </c>
      <c r="M143" s="99">
        <f t="shared" si="78"/>
        <v>0</v>
      </c>
    </row>
    <row r="144" spans="1:13" ht="18.75">
      <c r="A144" s="14" t="s">
        <v>9</v>
      </c>
      <c r="B144" s="13" t="s">
        <v>132</v>
      </c>
      <c r="C144" s="12" t="s">
        <v>107</v>
      </c>
      <c r="D144" s="11" t="s">
        <v>75</v>
      </c>
      <c r="E144" s="11" t="s">
        <v>144</v>
      </c>
      <c r="F144" s="11" t="s">
        <v>15</v>
      </c>
      <c r="G144" s="10" t="s">
        <v>131</v>
      </c>
      <c r="H144" s="96">
        <v>873311.05</v>
      </c>
      <c r="I144" s="97">
        <v>0</v>
      </c>
      <c r="J144" s="98">
        <v>0</v>
      </c>
      <c r="K144" s="98">
        <v>0</v>
      </c>
      <c r="L144" s="98">
        <v>0</v>
      </c>
      <c r="M144" s="58">
        <v>0</v>
      </c>
    </row>
    <row r="145" spans="1:13" ht="37.5">
      <c r="A145" s="24" t="s">
        <v>9</v>
      </c>
      <c r="B145" s="23" t="s">
        <v>180</v>
      </c>
      <c r="C145" s="22" t="s">
        <v>107</v>
      </c>
      <c r="D145" s="21" t="s">
        <v>75</v>
      </c>
      <c r="E145" s="21" t="s">
        <v>144</v>
      </c>
      <c r="F145" s="21" t="s">
        <v>178</v>
      </c>
      <c r="G145" s="20" t="s">
        <v>9</v>
      </c>
      <c r="H145" s="99">
        <f>H146</f>
        <v>15000</v>
      </c>
      <c r="I145" s="99">
        <f t="shared" ref="I145:M145" si="79">I146</f>
        <v>0</v>
      </c>
      <c r="J145" s="99">
        <f t="shared" si="79"/>
        <v>0</v>
      </c>
      <c r="K145" s="99">
        <f t="shared" si="79"/>
        <v>0</v>
      </c>
      <c r="L145" s="99">
        <f t="shared" si="79"/>
        <v>0</v>
      </c>
      <c r="M145" s="99">
        <f t="shared" si="79"/>
        <v>0</v>
      </c>
    </row>
    <row r="146" spans="1:13" ht="37.5">
      <c r="A146" s="19" t="s">
        <v>9</v>
      </c>
      <c r="B146" s="18" t="s">
        <v>133</v>
      </c>
      <c r="C146" s="17" t="s">
        <v>107</v>
      </c>
      <c r="D146" s="16" t="s">
        <v>75</v>
      </c>
      <c r="E146" s="16" t="s">
        <v>144</v>
      </c>
      <c r="F146" s="16" t="s">
        <v>178</v>
      </c>
      <c r="G146" s="15">
        <v>600</v>
      </c>
      <c r="H146" s="94">
        <f>H147</f>
        <v>15000</v>
      </c>
      <c r="I146" s="94">
        <f t="shared" ref="I146:M146" si="80">I147</f>
        <v>0</v>
      </c>
      <c r="J146" s="94">
        <f t="shared" si="80"/>
        <v>0</v>
      </c>
      <c r="K146" s="94">
        <f t="shared" si="80"/>
        <v>0</v>
      </c>
      <c r="L146" s="94">
        <f t="shared" si="80"/>
        <v>0</v>
      </c>
      <c r="M146" s="94">
        <f t="shared" si="80"/>
        <v>0</v>
      </c>
    </row>
    <row r="147" spans="1:13" ht="18.75">
      <c r="A147" s="14" t="s">
        <v>9</v>
      </c>
      <c r="B147" s="13" t="s">
        <v>132</v>
      </c>
      <c r="C147" s="12" t="s">
        <v>107</v>
      </c>
      <c r="D147" s="11" t="s">
        <v>75</v>
      </c>
      <c r="E147" s="11" t="s">
        <v>144</v>
      </c>
      <c r="F147" s="11" t="s">
        <v>178</v>
      </c>
      <c r="G147" s="10" t="s">
        <v>131</v>
      </c>
      <c r="H147" s="96">
        <v>15000</v>
      </c>
      <c r="I147" s="97">
        <v>0</v>
      </c>
      <c r="J147" s="98">
        <v>0</v>
      </c>
      <c r="K147" s="98">
        <v>0</v>
      </c>
      <c r="L147" s="98">
        <v>0</v>
      </c>
      <c r="M147" s="58">
        <v>0</v>
      </c>
    </row>
    <row r="148" spans="1:13" ht="18.75">
      <c r="A148" s="24" t="s">
        <v>9</v>
      </c>
      <c r="B148" s="23" t="s">
        <v>186</v>
      </c>
      <c r="C148" s="22" t="s">
        <v>107</v>
      </c>
      <c r="D148" s="21" t="s">
        <v>75</v>
      </c>
      <c r="E148" s="21" t="s">
        <v>140</v>
      </c>
      <c r="F148" s="21" t="s">
        <v>1</v>
      </c>
      <c r="G148" s="20" t="s">
        <v>9</v>
      </c>
      <c r="H148" s="99">
        <f>H149</f>
        <v>469000</v>
      </c>
      <c r="I148" s="99">
        <f t="shared" ref="I148:M148" si="81">I149</f>
        <v>0</v>
      </c>
      <c r="J148" s="99">
        <f t="shared" si="81"/>
        <v>0</v>
      </c>
      <c r="K148" s="99">
        <f t="shared" si="81"/>
        <v>0</v>
      </c>
      <c r="L148" s="99">
        <f t="shared" si="81"/>
        <v>0</v>
      </c>
      <c r="M148" s="99">
        <f t="shared" si="81"/>
        <v>0</v>
      </c>
    </row>
    <row r="149" spans="1:13" ht="37.5">
      <c r="A149" s="19" t="s">
        <v>9</v>
      </c>
      <c r="B149" s="18" t="s">
        <v>185</v>
      </c>
      <c r="C149" s="17" t="s">
        <v>107</v>
      </c>
      <c r="D149" s="16" t="s">
        <v>75</v>
      </c>
      <c r="E149" s="16" t="s">
        <v>140</v>
      </c>
      <c r="F149" s="16" t="s">
        <v>15</v>
      </c>
      <c r="G149" s="15" t="s">
        <v>9</v>
      </c>
      <c r="H149" s="94">
        <f>H150+H152+H154+H157</f>
        <v>469000</v>
      </c>
      <c r="I149" s="94">
        <f t="shared" ref="I149:M149" si="82">I150+I152+I154+I157</f>
        <v>0</v>
      </c>
      <c r="J149" s="94">
        <f t="shared" si="82"/>
        <v>0</v>
      </c>
      <c r="K149" s="94">
        <f t="shared" si="82"/>
        <v>0</v>
      </c>
      <c r="L149" s="94">
        <f t="shared" si="82"/>
        <v>0</v>
      </c>
      <c r="M149" s="94">
        <f t="shared" si="82"/>
        <v>0</v>
      </c>
    </row>
    <row r="150" spans="1:13" ht="75">
      <c r="A150" s="19" t="s">
        <v>9</v>
      </c>
      <c r="B150" s="18" t="s">
        <v>71</v>
      </c>
      <c r="C150" s="17" t="s">
        <v>107</v>
      </c>
      <c r="D150" s="16" t="s">
        <v>75</v>
      </c>
      <c r="E150" s="16" t="s">
        <v>140</v>
      </c>
      <c r="F150" s="16" t="s">
        <v>15</v>
      </c>
      <c r="G150" s="15">
        <v>100</v>
      </c>
      <c r="H150" s="94">
        <f>H151</f>
        <v>20000</v>
      </c>
      <c r="I150" s="94">
        <f t="shared" ref="I150:M150" si="83">I151</f>
        <v>0</v>
      </c>
      <c r="J150" s="94">
        <f t="shared" si="83"/>
        <v>0</v>
      </c>
      <c r="K150" s="94">
        <f t="shared" si="83"/>
        <v>0</v>
      </c>
      <c r="L150" s="94">
        <f t="shared" si="83"/>
        <v>0</v>
      </c>
      <c r="M150" s="94">
        <f t="shared" si="83"/>
        <v>0</v>
      </c>
    </row>
    <row r="151" spans="1:13" ht="18.75">
      <c r="A151" s="14" t="s">
        <v>9</v>
      </c>
      <c r="B151" s="13" t="s">
        <v>86</v>
      </c>
      <c r="C151" s="12" t="s">
        <v>107</v>
      </c>
      <c r="D151" s="11" t="s">
        <v>75</v>
      </c>
      <c r="E151" s="11" t="s">
        <v>140</v>
      </c>
      <c r="F151" s="11" t="s">
        <v>15</v>
      </c>
      <c r="G151" s="10" t="s">
        <v>85</v>
      </c>
      <c r="H151" s="96">
        <v>20000</v>
      </c>
      <c r="I151" s="97">
        <v>0</v>
      </c>
      <c r="J151" s="98">
        <v>0</v>
      </c>
      <c r="K151" s="98">
        <v>0</v>
      </c>
      <c r="L151" s="98">
        <v>0</v>
      </c>
      <c r="M151" s="58">
        <v>0</v>
      </c>
    </row>
    <row r="152" spans="1:13" ht="37.5">
      <c r="A152" s="24" t="s">
        <v>9</v>
      </c>
      <c r="B152" s="23" t="s">
        <v>18</v>
      </c>
      <c r="C152" s="22" t="s">
        <v>107</v>
      </c>
      <c r="D152" s="21" t="s">
        <v>75</v>
      </c>
      <c r="E152" s="21" t="s">
        <v>140</v>
      </c>
      <c r="F152" s="21" t="s">
        <v>15</v>
      </c>
      <c r="G152" s="20">
        <v>200</v>
      </c>
      <c r="H152" s="99">
        <f>H153</f>
        <v>241000</v>
      </c>
      <c r="I152" s="99">
        <f t="shared" ref="I152:M152" si="84">I153</f>
        <v>0</v>
      </c>
      <c r="J152" s="99">
        <f t="shared" si="84"/>
        <v>0</v>
      </c>
      <c r="K152" s="99">
        <f t="shared" si="84"/>
        <v>0</v>
      </c>
      <c r="L152" s="99">
        <f t="shared" si="84"/>
        <v>0</v>
      </c>
      <c r="M152" s="99">
        <f t="shared" si="84"/>
        <v>0</v>
      </c>
    </row>
    <row r="153" spans="1:13" ht="37.5">
      <c r="A153" s="14" t="s">
        <v>9</v>
      </c>
      <c r="B153" s="13" t="s">
        <v>17</v>
      </c>
      <c r="C153" s="17" t="s">
        <v>107</v>
      </c>
      <c r="D153" s="16" t="s">
        <v>75</v>
      </c>
      <c r="E153" s="16" t="s">
        <v>140</v>
      </c>
      <c r="F153" s="16" t="s">
        <v>15</v>
      </c>
      <c r="G153" s="10" t="s">
        <v>14</v>
      </c>
      <c r="H153" s="96">
        <v>241000</v>
      </c>
      <c r="I153" s="97">
        <v>0</v>
      </c>
      <c r="J153" s="98">
        <v>0</v>
      </c>
      <c r="K153" s="98">
        <v>0</v>
      </c>
      <c r="L153" s="98">
        <v>0</v>
      </c>
      <c r="M153" s="58">
        <v>0</v>
      </c>
    </row>
    <row r="154" spans="1:13" ht="18.75">
      <c r="A154" s="111" t="s">
        <v>9</v>
      </c>
      <c r="B154" s="13" t="s">
        <v>35</v>
      </c>
      <c r="C154" s="17" t="s">
        <v>107</v>
      </c>
      <c r="D154" s="16" t="s">
        <v>75</v>
      </c>
      <c r="E154" s="16" t="s">
        <v>140</v>
      </c>
      <c r="F154" s="27" t="s">
        <v>15</v>
      </c>
      <c r="G154" s="55">
        <v>300</v>
      </c>
      <c r="H154" s="96">
        <f>H156+H155</f>
        <v>68000</v>
      </c>
      <c r="I154" s="96">
        <f t="shared" ref="I154:M154" si="85">I156</f>
        <v>0</v>
      </c>
      <c r="J154" s="96">
        <f t="shared" si="85"/>
        <v>0</v>
      </c>
      <c r="K154" s="96">
        <f t="shared" si="85"/>
        <v>0</v>
      </c>
      <c r="L154" s="96">
        <f t="shared" si="85"/>
        <v>0</v>
      </c>
      <c r="M154" s="96">
        <f t="shared" si="85"/>
        <v>0</v>
      </c>
    </row>
    <row r="155" spans="1:13" ht="18.75">
      <c r="A155" s="111"/>
      <c r="B155" s="13" t="s">
        <v>340</v>
      </c>
      <c r="C155" s="12" t="s">
        <v>107</v>
      </c>
      <c r="D155" s="11" t="s">
        <v>75</v>
      </c>
      <c r="E155" s="11" t="s">
        <v>140</v>
      </c>
      <c r="F155" s="45" t="s">
        <v>15</v>
      </c>
      <c r="G155" s="55">
        <v>340</v>
      </c>
      <c r="H155" s="96">
        <v>48000</v>
      </c>
      <c r="I155" s="96">
        <v>0</v>
      </c>
      <c r="J155" s="96">
        <v>0</v>
      </c>
      <c r="K155" s="96">
        <v>0</v>
      </c>
      <c r="L155" s="96">
        <v>0</v>
      </c>
      <c r="M155" s="96">
        <v>0</v>
      </c>
    </row>
    <row r="156" spans="1:13" ht="18.75">
      <c r="A156" s="14" t="s">
        <v>9</v>
      </c>
      <c r="B156" s="13" t="s">
        <v>58</v>
      </c>
      <c r="C156" s="113" t="s">
        <v>107</v>
      </c>
      <c r="D156" s="106" t="s">
        <v>75</v>
      </c>
      <c r="E156" s="106" t="s">
        <v>140</v>
      </c>
      <c r="F156" s="106" t="s">
        <v>15</v>
      </c>
      <c r="G156" s="10" t="s">
        <v>57</v>
      </c>
      <c r="H156" s="96">
        <v>20000</v>
      </c>
      <c r="I156" s="97">
        <v>0</v>
      </c>
      <c r="J156" s="98">
        <v>0</v>
      </c>
      <c r="K156" s="98">
        <v>0</v>
      </c>
      <c r="L156" s="98">
        <v>0</v>
      </c>
      <c r="M156" s="58">
        <v>0</v>
      </c>
    </row>
    <row r="157" spans="1:13" ht="37.5">
      <c r="A157" s="24" t="s">
        <v>9</v>
      </c>
      <c r="B157" s="23" t="s">
        <v>133</v>
      </c>
      <c r="C157" s="22" t="s">
        <v>107</v>
      </c>
      <c r="D157" s="21" t="s">
        <v>75</v>
      </c>
      <c r="E157" s="21" t="s">
        <v>140</v>
      </c>
      <c r="F157" s="21" t="s">
        <v>15</v>
      </c>
      <c r="G157" s="20">
        <v>600</v>
      </c>
      <c r="H157" s="99">
        <f>H158</f>
        <v>140000</v>
      </c>
      <c r="I157" s="99">
        <f t="shared" ref="I157:M157" si="86">I158</f>
        <v>0</v>
      </c>
      <c r="J157" s="99">
        <f t="shared" si="86"/>
        <v>0</v>
      </c>
      <c r="K157" s="99">
        <f t="shared" si="86"/>
        <v>0</v>
      </c>
      <c r="L157" s="99">
        <f t="shared" si="86"/>
        <v>0</v>
      </c>
      <c r="M157" s="99">
        <f t="shared" si="86"/>
        <v>0</v>
      </c>
    </row>
    <row r="158" spans="1:13" ht="18.75">
      <c r="A158" s="14" t="s">
        <v>9</v>
      </c>
      <c r="B158" s="13" t="s">
        <v>132</v>
      </c>
      <c r="C158" s="12" t="s">
        <v>107</v>
      </c>
      <c r="D158" s="11" t="s">
        <v>75</v>
      </c>
      <c r="E158" s="11" t="s">
        <v>140</v>
      </c>
      <c r="F158" s="11" t="s">
        <v>15</v>
      </c>
      <c r="G158" s="10" t="s">
        <v>131</v>
      </c>
      <c r="H158" s="96">
        <v>140000</v>
      </c>
      <c r="I158" s="97">
        <v>0</v>
      </c>
      <c r="J158" s="98">
        <v>0</v>
      </c>
      <c r="K158" s="98">
        <v>0</v>
      </c>
      <c r="L158" s="98">
        <v>0</v>
      </c>
      <c r="M158" s="58">
        <v>0</v>
      </c>
    </row>
    <row r="159" spans="1:13" ht="18.75">
      <c r="A159" s="24" t="s">
        <v>9</v>
      </c>
      <c r="B159" s="23" t="s">
        <v>184</v>
      </c>
      <c r="C159" s="22" t="s">
        <v>107</v>
      </c>
      <c r="D159" s="21" t="s">
        <v>75</v>
      </c>
      <c r="E159" s="21" t="s">
        <v>137</v>
      </c>
      <c r="F159" s="21" t="s">
        <v>1</v>
      </c>
      <c r="G159" s="20" t="s">
        <v>9</v>
      </c>
      <c r="H159" s="99">
        <f>H160</f>
        <v>650000</v>
      </c>
      <c r="I159" s="99">
        <f t="shared" ref="I159:M159" si="87">I160</f>
        <v>0</v>
      </c>
      <c r="J159" s="99">
        <f t="shared" si="87"/>
        <v>0</v>
      </c>
      <c r="K159" s="99">
        <f t="shared" si="87"/>
        <v>0</v>
      </c>
      <c r="L159" s="99">
        <f t="shared" si="87"/>
        <v>0</v>
      </c>
      <c r="M159" s="99">
        <f t="shared" si="87"/>
        <v>0</v>
      </c>
    </row>
    <row r="160" spans="1:13" ht="37.5">
      <c r="A160" s="19" t="s">
        <v>9</v>
      </c>
      <c r="B160" s="18" t="s">
        <v>183</v>
      </c>
      <c r="C160" s="17" t="s">
        <v>107</v>
      </c>
      <c r="D160" s="16" t="s">
        <v>75</v>
      </c>
      <c r="E160" s="16" t="s">
        <v>137</v>
      </c>
      <c r="F160" s="16" t="s">
        <v>15</v>
      </c>
      <c r="G160" s="15" t="s">
        <v>9</v>
      </c>
      <c r="H160" s="94">
        <f>H161+H163+H165</f>
        <v>650000</v>
      </c>
      <c r="I160" s="94">
        <f t="shared" ref="I160:M160" si="88">I161+I163+I165</f>
        <v>0</v>
      </c>
      <c r="J160" s="94">
        <f t="shared" si="88"/>
        <v>0</v>
      </c>
      <c r="K160" s="94">
        <f t="shared" si="88"/>
        <v>0</v>
      </c>
      <c r="L160" s="94">
        <f t="shared" si="88"/>
        <v>0</v>
      </c>
      <c r="M160" s="94">
        <f t="shared" si="88"/>
        <v>0</v>
      </c>
    </row>
    <row r="161" spans="1:13" ht="75">
      <c r="A161" s="19" t="s">
        <v>9</v>
      </c>
      <c r="B161" s="18" t="s">
        <v>71</v>
      </c>
      <c r="C161" s="17" t="s">
        <v>107</v>
      </c>
      <c r="D161" s="16" t="s">
        <v>75</v>
      </c>
      <c r="E161" s="16" t="s">
        <v>137</v>
      </c>
      <c r="F161" s="16" t="s">
        <v>15</v>
      </c>
      <c r="G161" s="15">
        <v>100</v>
      </c>
      <c r="H161" s="94">
        <f>H162</f>
        <v>263000</v>
      </c>
      <c r="I161" s="94">
        <f t="shared" ref="I161:M161" si="89">I162</f>
        <v>0</v>
      </c>
      <c r="J161" s="94">
        <f t="shared" si="89"/>
        <v>0</v>
      </c>
      <c r="K161" s="94">
        <f t="shared" si="89"/>
        <v>0</v>
      </c>
      <c r="L161" s="94">
        <f t="shared" si="89"/>
        <v>0</v>
      </c>
      <c r="M161" s="94">
        <f t="shared" si="89"/>
        <v>0</v>
      </c>
    </row>
    <row r="162" spans="1:13" ht="18.75">
      <c r="A162" s="14" t="s">
        <v>9</v>
      </c>
      <c r="B162" s="13" t="s">
        <v>86</v>
      </c>
      <c r="C162" s="12" t="s">
        <v>107</v>
      </c>
      <c r="D162" s="11" t="s">
        <v>75</v>
      </c>
      <c r="E162" s="11" t="s">
        <v>137</v>
      </c>
      <c r="F162" s="11" t="s">
        <v>15</v>
      </c>
      <c r="G162" s="10" t="s">
        <v>85</v>
      </c>
      <c r="H162" s="96">
        <v>263000</v>
      </c>
      <c r="I162" s="97">
        <v>0</v>
      </c>
      <c r="J162" s="98">
        <v>0</v>
      </c>
      <c r="K162" s="98">
        <v>0</v>
      </c>
      <c r="L162" s="98">
        <v>0</v>
      </c>
      <c r="M162" s="58">
        <v>0</v>
      </c>
    </row>
    <row r="163" spans="1:13" ht="37.5">
      <c r="A163" s="24" t="s">
        <v>9</v>
      </c>
      <c r="B163" s="23" t="s">
        <v>18</v>
      </c>
      <c r="C163" s="22" t="s">
        <v>107</v>
      </c>
      <c r="D163" s="21" t="s">
        <v>75</v>
      </c>
      <c r="E163" s="21" t="s">
        <v>137</v>
      </c>
      <c r="F163" s="21" t="s">
        <v>15</v>
      </c>
      <c r="G163" s="20">
        <v>200</v>
      </c>
      <c r="H163" s="99">
        <f>H164</f>
        <v>207000</v>
      </c>
      <c r="I163" s="99">
        <f t="shared" ref="I163:M163" si="90">I164</f>
        <v>0</v>
      </c>
      <c r="J163" s="99">
        <f t="shared" si="90"/>
        <v>0</v>
      </c>
      <c r="K163" s="99">
        <f t="shared" si="90"/>
        <v>0</v>
      </c>
      <c r="L163" s="99">
        <f t="shared" si="90"/>
        <v>0</v>
      </c>
      <c r="M163" s="99">
        <f t="shared" si="90"/>
        <v>0</v>
      </c>
    </row>
    <row r="164" spans="1:13" ht="37.5">
      <c r="A164" s="14" t="s">
        <v>9</v>
      </c>
      <c r="B164" s="13" t="s">
        <v>17</v>
      </c>
      <c r="C164" s="12" t="s">
        <v>107</v>
      </c>
      <c r="D164" s="11" t="s">
        <v>75</v>
      </c>
      <c r="E164" s="11" t="s">
        <v>137</v>
      </c>
      <c r="F164" s="11" t="s">
        <v>15</v>
      </c>
      <c r="G164" s="10" t="s">
        <v>14</v>
      </c>
      <c r="H164" s="96">
        <v>207000</v>
      </c>
      <c r="I164" s="97">
        <v>0</v>
      </c>
      <c r="J164" s="98">
        <v>0</v>
      </c>
      <c r="K164" s="98">
        <v>0</v>
      </c>
      <c r="L164" s="98">
        <v>0</v>
      </c>
      <c r="M164" s="58">
        <v>0</v>
      </c>
    </row>
    <row r="165" spans="1:13" ht="18.75">
      <c r="A165" s="24" t="s">
        <v>9</v>
      </c>
      <c r="B165" s="23" t="s">
        <v>35</v>
      </c>
      <c r="C165" s="22" t="s">
        <v>107</v>
      </c>
      <c r="D165" s="21" t="s">
        <v>75</v>
      </c>
      <c r="E165" s="21" t="s">
        <v>137</v>
      </c>
      <c r="F165" s="21" t="s">
        <v>15</v>
      </c>
      <c r="G165" s="20">
        <v>300</v>
      </c>
      <c r="H165" s="99">
        <f>H166</f>
        <v>180000</v>
      </c>
      <c r="I165" s="99">
        <f t="shared" ref="I165:M165" si="91">I166</f>
        <v>0</v>
      </c>
      <c r="J165" s="99">
        <f t="shared" si="91"/>
        <v>0</v>
      </c>
      <c r="K165" s="99">
        <f t="shared" si="91"/>
        <v>0</v>
      </c>
      <c r="L165" s="99">
        <f t="shared" si="91"/>
        <v>0</v>
      </c>
      <c r="M165" s="99">
        <f t="shared" si="91"/>
        <v>0</v>
      </c>
    </row>
    <row r="166" spans="1:13" ht="18.75">
      <c r="A166" s="14" t="s">
        <v>9</v>
      </c>
      <c r="B166" s="13" t="s">
        <v>58</v>
      </c>
      <c r="C166" s="12" t="s">
        <v>107</v>
      </c>
      <c r="D166" s="11" t="s">
        <v>75</v>
      </c>
      <c r="E166" s="11" t="s">
        <v>137</v>
      </c>
      <c r="F166" s="11" t="s">
        <v>15</v>
      </c>
      <c r="G166" s="10" t="s">
        <v>57</v>
      </c>
      <c r="H166" s="96">
        <v>180000</v>
      </c>
      <c r="I166" s="97">
        <v>0</v>
      </c>
      <c r="J166" s="98">
        <v>0</v>
      </c>
      <c r="K166" s="98">
        <v>0</v>
      </c>
      <c r="L166" s="98">
        <v>0</v>
      </c>
      <c r="M166" s="58">
        <v>0</v>
      </c>
    </row>
    <row r="167" spans="1:13" ht="18.75">
      <c r="A167" s="24" t="s">
        <v>9</v>
      </c>
      <c r="B167" s="23" t="s">
        <v>182</v>
      </c>
      <c r="C167" s="22" t="s">
        <v>107</v>
      </c>
      <c r="D167" s="21" t="s">
        <v>75</v>
      </c>
      <c r="E167" s="21" t="s">
        <v>179</v>
      </c>
      <c r="F167" s="21" t="s">
        <v>1</v>
      </c>
      <c r="G167" s="20" t="s">
        <v>9</v>
      </c>
      <c r="H167" s="99">
        <f>H168+H175</f>
        <v>1683539.9</v>
      </c>
      <c r="I167" s="99">
        <f t="shared" ref="I167:M167" si="92">I168+I175</f>
        <v>0</v>
      </c>
      <c r="J167" s="99">
        <f t="shared" si="92"/>
        <v>0</v>
      </c>
      <c r="K167" s="99">
        <f t="shared" si="92"/>
        <v>0</v>
      </c>
      <c r="L167" s="99">
        <f t="shared" si="92"/>
        <v>0</v>
      </c>
      <c r="M167" s="99">
        <f t="shared" si="92"/>
        <v>0</v>
      </c>
    </row>
    <row r="168" spans="1:13" ht="37.5">
      <c r="A168" s="19" t="s">
        <v>9</v>
      </c>
      <c r="B168" s="18" t="s">
        <v>181</v>
      </c>
      <c r="C168" s="17" t="s">
        <v>107</v>
      </c>
      <c r="D168" s="16" t="s">
        <v>75</v>
      </c>
      <c r="E168" s="16" t="s">
        <v>179</v>
      </c>
      <c r="F168" s="16" t="s">
        <v>15</v>
      </c>
      <c r="G168" s="15" t="s">
        <v>9</v>
      </c>
      <c r="H168" s="94">
        <f>H169+H171+H173</f>
        <v>1663539.9</v>
      </c>
      <c r="I168" s="94">
        <f t="shared" ref="I168:M168" si="93">I169+I171+I173</f>
        <v>0</v>
      </c>
      <c r="J168" s="94">
        <f t="shared" si="93"/>
        <v>0</v>
      </c>
      <c r="K168" s="94">
        <f t="shared" si="93"/>
        <v>0</v>
      </c>
      <c r="L168" s="94">
        <f t="shared" si="93"/>
        <v>0</v>
      </c>
      <c r="M168" s="94">
        <f t="shared" si="93"/>
        <v>0</v>
      </c>
    </row>
    <row r="169" spans="1:13" ht="75">
      <c r="A169" s="19" t="s">
        <v>9</v>
      </c>
      <c r="B169" s="18" t="s">
        <v>71</v>
      </c>
      <c r="C169" s="17" t="s">
        <v>107</v>
      </c>
      <c r="D169" s="16" t="s">
        <v>75</v>
      </c>
      <c r="E169" s="16" t="s">
        <v>179</v>
      </c>
      <c r="F169" s="16" t="s">
        <v>15</v>
      </c>
      <c r="G169" s="15">
        <v>100</v>
      </c>
      <c r="H169" s="94">
        <f>H170</f>
        <v>192000</v>
      </c>
      <c r="I169" s="94">
        <f t="shared" ref="I169:M169" si="94">I170</f>
        <v>0</v>
      </c>
      <c r="J169" s="94">
        <f t="shared" si="94"/>
        <v>0</v>
      </c>
      <c r="K169" s="94">
        <f t="shared" si="94"/>
        <v>0</v>
      </c>
      <c r="L169" s="94">
        <f t="shared" si="94"/>
        <v>0</v>
      </c>
      <c r="M169" s="94">
        <f t="shared" si="94"/>
        <v>0</v>
      </c>
    </row>
    <row r="170" spans="1:13" ht="18.75">
      <c r="A170" s="14" t="s">
        <v>9</v>
      </c>
      <c r="B170" s="13" t="s">
        <v>86</v>
      </c>
      <c r="C170" s="12" t="s">
        <v>107</v>
      </c>
      <c r="D170" s="11" t="s">
        <v>75</v>
      </c>
      <c r="E170" s="11" t="s">
        <v>179</v>
      </c>
      <c r="F170" s="11" t="s">
        <v>15</v>
      </c>
      <c r="G170" s="10" t="s">
        <v>85</v>
      </c>
      <c r="H170" s="96">
        <v>192000</v>
      </c>
      <c r="I170" s="97">
        <v>0</v>
      </c>
      <c r="J170" s="98">
        <v>0</v>
      </c>
      <c r="K170" s="98">
        <v>0</v>
      </c>
      <c r="L170" s="98">
        <v>0</v>
      </c>
      <c r="M170" s="58">
        <v>0</v>
      </c>
    </row>
    <row r="171" spans="1:13" ht="37.5">
      <c r="A171" s="24" t="s">
        <v>9</v>
      </c>
      <c r="B171" s="23" t="s">
        <v>18</v>
      </c>
      <c r="C171" s="22" t="s">
        <v>107</v>
      </c>
      <c r="D171" s="21" t="s">
        <v>75</v>
      </c>
      <c r="E171" s="21" t="s">
        <v>179</v>
      </c>
      <c r="F171" s="21" t="s">
        <v>15</v>
      </c>
      <c r="G171" s="20">
        <v>200</v>
      </c>
      <c r="H171" s="99">
        <f>H172</f>
        <v>245500</v>
      </c>
      <c r="I171" s="99">
        <f t="shared" ref="I171:M171" si="95">I172</f>
        <v>0</v>
      </c>
      <c r="J171" s="99">
        <f t="shared" si="95"/>
        <v>0</v>
      </c>
      <c r="K171" s="99">
        <f t="shared" si="95"/>
        <v>0</v>
      </c>
      <c r="L171" s="99">
        <f t="shared" si="95"/>
        <v>0</v>
      </c>
      <c r="M171" s="99">
        <f t="shared" si="95"/>
        <v>0</v>
      </c>
    </row>
    <row r="172" spans="1:13" ht="37.5">
      <c r="A172" s="14" t="s">
        <v>9</v>
      </c>
      <c r="B172" s="13" t="s">
        <v>17</v>
      </c>
      <c r="C172" s="12" t="s">
        <v>107</v>
      </c>
      <c r="D172" s="11" t="s">
        <v>75</v>
      </c>
      <c r="E172" s="11" t="s">
        <v>179</v>
      </c>
      <c r="F172" s="11" t="s">
        <v>15</v>
      </c>
      <c r="G172" s="10" t="s">
        <v>14</v>
      </c>
      <c r="H172" s="96">
        <v>245500</v>
      </c>
      <c r="I172" s="97">
        <v>0</v>
      </c>
      <c r="J172" s="98">
        <v>0</v>
      </c>
      <c r="K172" s="98">
        <v>0</v>
      </c>
      <c r="L172" s="98">
        <v>0</v>
      </c>
      <c r="M172" s="58">
        <v>0</v>
      </c>
    </row>
    <row r="173" spans="1:13" ht="37.5">
      <c r="A173" s="24" t="s">
        <v>9</v>
      </c>
      <c r="B173" s="23" t="s">
        <v>133</v>
      </c>
      <c r="C173" s="22" t="s">
        <v>107</v>
      </c>
      <c r="D173" s="21" t="s">
        <v>75</v>
      </c>
      <c r="E173" s="21" t="s">
        <v>179</v>
      </c>
      <c r="F173" s="21" t="s">
        <v>15</v>
      </c>
      <c r="G173" s="20">
        <v>600</v>
      </c>
      <c r="H173" s="99">
        <f>H174</f>
        <v>1226039.8999999999</v>
      </c>
      <c r="I173" s="99">
        <f t="shared" ref="I173:M173" si="96">I174</f>
        <v>0</v>
      </c>
      <c r="J173" s="99">
        <f t="shared" si="96"/>
        <v>0</v>
      </c>
      <c r="K173" s="99">
        <f t="shared" si="96"/>
        <v>0</v>
      </c>
      <c r="L173" s="99">
        <f t="shared" si="96"/>
        <v>0</v>
      </c>
      <c r="M173" s="99">
        <f t="shared" si="96"/>
        <v>0</v>
      </c>
    </row>
    <row r="174" spans="1:13" ht="18.75">
      <c r="A174" s="14" t="s">
        <v>9</v>
      </c>
      <c r="B174" s="13" t="s">
        <v>132</v>
      </c>
      <c r="C174" s="12" t="s">
        <v>107</v>
      </c>
      <c r="D174" s="11" t="s">
        <v>75</v>
      </c>
      <c r="E174" s="11" t="s">
        <v>179</v>
      </c>
      <c r="F174" s="11" t="s">
        <v>15</v>
      </c>
      <c r="G174" s="10" t="s">
        <v>131</v>
      </c>
      <c r="H174" s="96">
        <v>1226039.8999999999</v>
      </c>
      <c r="I174" s="97">
        <v>0</v>
      </c>
      <c r="J174" s="98">
        <v>0</v>
      </c>
      <c r="K174" s="98">
        <v>0</v>
      </c>
      <c r="L174" s="98">
        <v>0</v>
      </c>
      <c r="M174" s="58">
        <v>0</v>
      </c>
    </row>
    <row r="175" spans="1:13" ht="37.5">
      <c r="A175" s="24" t="s">
        <v>9</v>
      </c>
      <c r="B175" s="23" t="s">
        <v>180</v>
      </c>
      <c r="C175" s="22" t="s">
        <v>107</v>
      </c>
      <c r="D175" s="21" t="s">
        <v>75</v>
      </c>
      <c r="E175" s="21" t="s">
        <v>179</v>
      </c>
      <c r="F175" s="21" t="s">
        <v>178</v>
      </c>
      <c r="G175" s="20" t="s">
        <v>9</v>
      </c>
      <c r="H175" s="99">
        <v>20000</v>
      </c>
      <c r="I175" s="102">
        <v>0</v>
      </c>
      <c r="J175" s="103">
        <v>0</v>
      </c>
      <c r="K175" s="103">
        <v>0</v>
      </c>
      <c r="L175" s="103">
        <v>0</v>
      </c>
      <c r="M175" s="104">
        <v>0</v>
      </c>
    </row>
    <row r="176" spans="1:13" ht="37.5">
      <c r="A176" s="19" t="s">
        <v>9</v>
      </c>
      <c r="B176" s="18" t="s">
        <v>133</v>
      </c>
      <c r="C176" s="17" t="s">
        <v>107</v>
      </c>
      <c r="D176" s="16" t="s">
        <v>75</v>
      </c>
      <c r="E176" s="16" t="s">
        <v>179</v>
      </c>
      <c r="F176" s="16" t="s">
        <v>178</v>
      </c>
      <c r="G176" s="15">
        <v>600</v>
      </c>
      <c r="H176" s="94">
        <f>H177</f>
        <v>20000</v>
      </c>
      <c r="I176" s="94">
        <f t="shared" ref="I176:M176" si="97">I177</f>
        <v>0</v>
      </c>
      <c r="J176" s="94">
        <f t="shared" si="97"/>
        <v>0</v>
      </c>
      <c r="K176" s="94">
        <f t="shared" si="97"/>
        <v>0</v>
      </c>
      <c r="L176" s="94">
        <f t="shared" si="97"/>
        <v>0</v>
      </c>
      <c r="M176" s="94">
        <f t="shared" si="97"/>
        <v>0</v>
      </c>
    </row>
    <row r="177" spans="1:13" ht="18.75">
      <c r="A177" s="14" t="s">
        <v>9</v>
      </c>
      <c r="B177" s="13" t="s">
        <v>132</v>
      </c>
      <c r="C177" s="12" t="s">
        <v>107</v>
      </c>
      <c r="D177" s="11" t="s">
        <v>75</v>
      </c>
      <c r="E177" s="11" t="s">
        <v>179</v>
      </c>
      <c r="F177" s="11" t="s">
        <v>178</v>
      </c>
      <c r="G177" s="10" t="s">
        <v>131</v>
      </c>
      <c r="H177" s="96">
        <v>20000</v>
      </c>
      <c r="I177" s="97">
        <v>0</v>
      </c>
      <c r="J177" s="98">
        <v>0</v>
      </c>
      <c r="K177" s="98">
        <v>0</v>
      </c>
      <c r="L177" s="98">
        <v>0</v>
      </c>
      <c r="M177" s="58">
        <v>0</v>
      </c>
    </row>
    <row r="178" spans="1:13" ht="18.75">
      <c r="A178" s="24" t="s">
        <v>9</v>
      </c>
      <c r="B178" s="23" t="s">
        <v>177</v>
      </c>
      <c r="C178" s="22" t="s">
        <v>107</v>
      </c>
      <c r="D178" s="21" t="s">
        <v>75</v>
      </c>
      <c r="E178" s="21" t="s">
        <v>174</v>
      </c>
      <c r="F178" s="21" t="s">
        <v>1</v>
      </c>
      <c r="G178" s="20" t="s">
        <v>9</v>
      </c>
      <c r="H178" s="99">
        <f>H179+H187+H184</f>
        <v>9611586.3399999999</v>
      </c>
      <c r="I178" s="99">
        <f>I179+I187+I184</f>
        <v>2125000</v>
      </c>
      <c r="J178" s="99">
        <f t="shared" ref="J178:M178" si="98">J179+J187</f>
        <v>0</v>
      </c>
      <c r="K178" s="99">
        <f t="shared" si="98"/>
        <v>0</v>
      </c>
      <c r="L178" s="99">
        <f t="shared" si="98"/>
        <v>0</v>
      </c>
      <c r="M178" s="99">
        <f t="shared" si="98"/>
        <v>0</v>
      </c>
    </row>
    <row r="179" spans="1:13" ht="37.5">
      <c r="A179" s="19" t="s">
        <v>9</v>
      </c>
      <c r="B179" s="18" t="s">
        <v>176</v>
      </c>
      <c r="C179" s="17" t="s">
        <v>107</v>
      </c>
      <c r="D179" s="16" t="s">
        <v>75</v>
      </c>
      <c r="E179" s="16" t="s">
        <v>174</v>
      </c>
      <c r="F179" s="16" t="s">
        <v>15</v>
      </c>
      <c r="G179" s="15" t="s">
        <v>9</v>
      </c>
      <c r="H179" s="94">
        <f>H180+H182</f>
        <v>9054586.3399999999</v>
      </c>
      <c r="I179" s="94">
        <f t="shared" ref="I179:M179" si="99">I180+I182</f>
        <v>1700000</v>
      </c>
      <c r="J179" s="94">
        <f t="shared" si="99"/>
        <v>0</v>
      </c>
      <c r="K179" s="94">
        <f t="shared" si="99"/>
        <v>0</v>
      </c>
      <c r="L179" s="94">
        <f t="shared" si="99"/>
        <v>0</v>
      </c>
      <c r="M179" s="94">
        <f t="shared" si="99"/>
        <v>0</v>
      </c>
    </row>
    <row r="180" spans="1:13" ht="37.5">
      <c r="A180" s="19" t="s">
        <v>9</v>
      </c>
      <c r="B180" s="18" t="s">
        <v>18</v>
      </c>
      <c r="C180" s="17" t="s">
        <v>107</v>
      </c>
      <c r="D180" s="16" t="s">
        <v>75</v>
      </c>
      <c r="E180" s="16" t="s">
        <v>174</v>
      </c>
      <c r="F180" s="16" t="s">
        <v>15</v>
      </c>
      <c r="G180" s="15">
        <v>200</v>
      </c>
      <c r="H180" s="94">
        <f>H181</f>
        <v>177250</v>
      </c>
      <c r="I180" s="94">
        <f t="shared" ref="I180:M180" si="100">I181</f>
        <v>0</v>
      </c>
      <c r="J180" s="94">
        <f t="shared" si="100"/>
        <v>0</v>
      </c>
      <c r="K180" s="94">
        <f t="shared" si="100"/>
        <v>0</v>
      </c>
      <c r="L180" s="94">
        <f t="shared" si="100"/>
        <v>0</v>
      </c>
      <c r="M180" s="94">
        <f t="shared" si="100"/>
        <v>0</v>
      </c>
    </row>
    <row r="181" spans="1:13" ht="37.5">
      <c r="A181" s="14" t="s">
        <v>9</v>
      </c>
      <c r="B181" s="13" t="s">
        <v>17</v>
      </c>
      <c r="C181" s="12" t="s">
        <v>107</v>
      </c>
      <c r="D181" s="11" t="s">
        <v>75</v>
      </c>
      <c r="E181" s="11" t="s">
        <v>174</v>
      </c>
      <c r="F181" s="11" t="s">
        <v>15</v>
      </c>
      <c r="G181" s="10" t="s">
        <v>14</v>
      </c>
      <c r="H181" s="96">
        <v>177250</v>
      </c>
      <c r="I181" s="97">
        <v>0</v>
      </c>
      <c r="J181" s="98">
        <v>0</v>
      </c>
      <c r="K181" s="98">
        <v>0</v>
      </c>
      <c r="L181" s="98">
        <v>0</v>
      </c>
      <c r="M181" s="58">
        <v>0</v>
      </c>
    </row>
    <row r="182" spans="1:13" ht="37.5">
      <c r="A182" s="24" t="s">
        <v>9</v>
      </c>
      <c r="B182" s="23" t="s">
        <v>133</v>
      </c>
      <c r="C182" s="22" t="s">
        <v>107</v>
      </c>
      <c r="D182" s="21" t="s">
        <v>75</v>
      </c>
      <c r="E182" s="21" t="s">
        <v>174</v>
      </c>
      <c r="F182" s="21" t="s">
        <v>15</v>
      </c>
      <c r="G182" s="20">
        <v>600</v>
      </c>
      <c r="H182" s="99">
        <f>H183</f>
        <v>8877336.3399999999</v>
      </c>
      <c r="I182" s="99">
        <f t="shared" ref="I182:M182" si="101">I183</f>
        <v>1700000</v>
      </c>
      <c r="J182" s="99">
        <f t="shared" si="101"/>
        <v>0</v>
      </c>
      <c r="K182" s="99">
        <f t="shared" si="101"/>
        <v>0</v>
      </c>
      <c r="L182" s="99">
        <f t="shared" si="101"/>
        <v>0</v>
      </c>
      <c r="M182" s="99">
        <f t="shared" si="101"/>
        <v>0</v>
      </c>
    </row>
    <row r="183" spans="1:13" ht="18.75">
      <c r="A183" s="14" t="s">
        <v>9</v>
      </c>
      <c r="B183" s="13" t="s">
        <v>132</v>
      </c>
      <c r="C183" s="12" t="s">
        <v>107</v>
      </c>
      <c r="D183" s="11" t="s">
        <v>75</v>
      </c>
      <c r="E183" s="11" t="s">
        <v>174</v>
      </c>
      <c r="F183" s="11" t="s">
        <v>15</v>
      </c>
      <c r="G183" s="10" t="s">
        <v>131</v>
      </c>
      <c r="H183" s="96">
        <v>8877336.3399999999</v>
      </c>
      <c r="I183" s="97">
        <v>1700000</v>
      </c>
      <c r="J183" s="98">
        <v>0</v>
      </c>
      <c r="K183" s="98">
        <v>0</v>
      </c>
      <c r="L183" s="98">
        <v>0</v>
      </c>
      <c r="M183" s="58">
        <v>0</v>
      </c>
    </row>
    <row r="184" spans="1:13" ht="56.25">
      <c r="A184" s="24" t="s">
        <v>9</v>
      </c>
      <c r="B184" s="23" t="s">
        <v>293</v>
      </c>
      <c r="C184" s="22" t="s">
        <v>107</v>
      </c>
      <c r="D184" s="21" t="s">
        <v>75</v>
      </c>
      <c r="E184" s="21" t="s">
        <v>174</v>
      </c>
      <c r="F184" s="21">
        <v>70040</v>
      </c>
      <c r="G184" s="20" t="s">
        <v>9</v>
      </c>
      <c r="H184" s="96">
        <f>H185</f>
        <v>425000</v>
      </c>
      <c r="I184" s="96">
        <f t="shared" ref="I184:M184" si="102">I185</f>
        <v>425000</v>
      </c>
      <c r="J184" s="96">
        <f t="shared" si="102"/>
        <v>0</v>
      </c>
      <c r="K184" s="96">
        <f t="shared" si="102"/>
        <v>0</v>
      </c>
      <c r="L184" s="96">
        <f t="shared" si="102"/>
        <v>0</v>
      </c>
      <c r="M184" s="96">
        <f t="shared" si="102"/>
        <v>0</v>
      </c>
    </row>
    <row r="185" spans="1:13" ht="37.5">
      <c r="A185" s="76" t="s">
        <v>9</v>
      </c>
      <c r="B185" s="18" t="s">
        <v>133</v>
      </c>
      <c r="C185" s="17" t="s">
        <v>107</v>
      </c>
      <c r="D185" s="16" t="s">
        <v>75</v>
      </c>
      <c r="E185" s="16" t="s">
        <v>174</v>
      </c>
      <c r="F185" s="16">
        <v>70040</v>
      </c>
      <c r="G185" s="15">
        <v>600</v>
      </c>
      <c r="H185" s="96">
        <f>H186</f>
        <v>425000</v>
      </c>
      <c r="I185" s="96">
        <f t="shared" ref="I185:M185" si="103">I186</f>
        <v>425000</v>
      </c>
      <c r="J185" s="96">
        <f t="shared" si="103"/>
        <v>0</v>
      </c>
      <c r="K185" s="96">
        <f t="shared" si="103"/>
        <v>0</v>
      </c>
      <c r="L185" s="96">
        <f t="shared" si="103"/>
        <v>0</v>
      </c>
      <c r="M185" s="96">
        <f t="shared" si="103"/>
        <v>0</v>
      </c>
    </row>
    <row r="186" spans="1:13" ht="18.75">
      <c r="A186" s="14" t="s">
        <v>9</v>
      </c>
      <c r="B186" s="13" t="s">
        <v>132</v>
      </c>
      <c r="C186" s="12" t="s">
        <v>107</v>
      </c>
      <c r="D186" s="11" t="s">
        <v>75</v>
      </c>
      <c r="E186" s="11" t="s">
        <v>174</v>
      </c>
      <c r="F186" s="11">
        <v>70040</v>
      </c>
      <c r="G186" s="10" t="s">
        <v>131</v>
      </c>
      <c r="H186" s="96">
        <v>425000</v>
      </c>
      <c r="I186" s="96">
        <v>425000</v>
      </c>
      <c r="J186" s="58">
        <v>0</v>
      </c>
      <c r="K186" s="58">
        <v>0</v>
      </c>
      <c r="L186" s="58">
        <v>0</v>
      </c>
      <c r="M186" s="58">
        <v>0</v>
      </c>
    </row>
    <row r="187" spans="1:13" ht="37.5">
      <c r="A187" s="24" t="s">
        <v>9</v>
      </c>
      <c r="B187" s="23" t="s">
        <v>175</v>
      </c>
      <c r="C187" s="22" t="s">
        <v>107</v>
      </c>
      <c r="D187" s="21" t="s">
        <v>75</v>
      </c>
      <c r="E187" s="21" t="s">
        <v>174</v>
      </c>
      <c r="F187" s="21" t="s">
        <v>173</v>
      </c>
      <c r="G187" s="20" t="s">
        <v>9</v>
      </c>
      <c r="H187" s="99">
        <f>H188</f>
        <v>132000</v>
      </c>
      <c r="I187" s="99">
        <f t="shared" ref="I187:M187" si="104">I188</f>
        <v>0</v>
      </c>
      <c r="J187" s="99">
        <f t="shared" si="104"/>
        <v>0</v>
      </c>
      <c r="K187" s="99">
        <f t="shared" si="104"/>
        <v>0</v>
      </c>
      <c r="L187" s="99">
        <f t="shared" si="104"/>
        <v>0</v>
      </c>
      <c r="M187" s="99">
        <f t="shared" si="104"/>
        <v>0</v>
      </c>
    </row>
    <row r="188" spans="1:13" ht="37.5">
      <c r="A188" s="19" t="s">
        <v>9</v>
      </c>
      <c r="B188" s="18" t="s">
        <v>133</v>
      </c>
      <c r="C188" s="17" t="s">
        <v>107</v>
      </c>
      <c r="D188" s="16" t="s">
        <v>75</v>
      </c>
      <c r="E188" s="16" t="s">
        <v>174</v>
      </c>
      <c r="F188" s="16" t="s">
        <v>173</v>
      </c>
      <c r="G188" s="15">
        <v>600</v>
      </c>
      <c r="H188" s="94">
        <f>H189</f>
        <v>132000</v>
      </c>
      <c r="I188" s="94">
        <f t="shared" ref="I188:M188" si="105">I189</f>
        <v>0</v>
      </c>
      <c r="J188" s="94">
        <f t="shared" si="105"/>
        <v>0</v>
      </c>
      <c r="K188" s="94">
        <f t="shared" si="105"/>
        <v>0</v>
      </c>
      <c r="L188" s="94">
        <f t="shared" si="105"/>
        <v>0</v>
      </c>
      <c r="M188" s="94">
        <f t="shared" si="105"/>
        <v>0</v>
      </c>
    </row>
    <row r="189" spans="1:13" ht="18.75">
      <c r="A189" s="14" t="s">
        <v>9</v>
      </c>
      <c r="B189" s="13" t="s">
        <v>132</v>
      </c>
      <c r="C189" s="12" t="s">
        <v>107</v>
      </c>
      <c r="D189" s="11" t="s">
        <v>75</v>
      </c>
      <c r="E189" s="11" t="s">
        <v>174</v>
      </c>
      <c r="F189" s="11" t="s">
        <v>173</v>
      </c>
      <c r="G189" s="10" t="s">
        <v>131</v>
      </c>
      <c r="H189" s="96">
        <v>132000</v>
      </c>
      <c r="I189" s="97">
        <v>0</v>
      </c>
      <c r="J189" s="98">
        <v>0</v>
      </c>
      <c r="K189" s="98">
        <v>0</v>
      </c>
      <c r="L189" s="98">
        <v>0</v>
      </c>
      <c r="M189" s="58">
        <v>0</v>
      </c>
    </row>
    <row r="190" spans="1:13" ht="37.5">
      <c r="A190" s="24" t="s">
        <v>9</v>
      </c>
      <c r="B190" s="23" t="s">
        <v>172</v>
      </c>
      <c r="C190" s="22" t="s">
        <v>107</v>
      </c>
      <c r="D190" s="21" t="s">
        <v>75</v>
      </c>
      <c r="E190" s="21" t="s">
        <v>165</v>
      </c>
      <c r="F190" s="21" t="s">
        <v>1</v>
      </c>
      <c r="G190" s="20" t="s">
        <v>9</v>
      </c>
      <c r="H190" s="99">
        <f>H191+H201+H198</f>
        <v>28827426.030000001</v>
      </c>
      <c r="I190" s="99">
        <f t="shared" ref="I190:M190" si="106">I191+I201+I198</f>
        <v>18255279.300000001</v>
      </c>
      <c r="J190" s="99">
        <f t="shared" si="106"/>
        <v>31623000</v>
      </c>
      <c r="K190" s="99">
        <f t="shared" si="106"/>
        <v>19787113.300000001</v>
      </c>
      <c r="L190" s="99">
        <f t="shared" si="106"/>
        <v>11867382.699999999</v>
      </c>
      <c r="M190" s="99">
        <f t="shared" si="106"/>
        <v>0</v>
      </c>
    </row>
    <row r="191" spans="1:13" ht="56.25">
      <c r="A191" s="19" t="s">
        <v>9</v>
      </c>
      <c r="B191" s="18" t="s">
        <v>171</v>
      </c>
      <c r="C191" s="17" t="s">
        <v>107</v>
      </c>
      <c r="D191" s="16" t="s">
        <v>75</v>
      </c>
      <c r="E191" s="16" t="s">
        <v>165</v>
      </c>
      <c r="F191" s="16" t="s">
        <v>15</v>
      </c>
      <c r="G191" s="15" t="s">
        <v>9</v>
      </c>
      <c r="H191" s="94">
        <f>H192+H196</f>
        <v>3716857.73</v>
      </c>
      <c r="I191" s="94">
        <f t="shared" ref="I191:M191" si="107">I192+I196</f>
        <v>0</v>
      </c>
      <c r="J191" s="94">
        <f t="shared" si="107"/>
        <v>4479183.7</v>
      </c>
      <c r="K191" s="94">
        <f t="shared" si="107"/>
        <v>0</v>
      </c>
      <c r="L191" s="94">
        <f t="shared" si="107"/>
        <v>4510679.7</v>
      </c>
      <c r="M191" s="94">
        <f t="shared" si="107"/>
        <v>0</v>
      </c>
    </row>
    <row r="192" spans="1:13" ht="37.5">
      <c r="A192" s="19" t="s">
        <v>9</v>
      </c>
      <c r="B192" s="18" t="s">
        <v>133</v>
      </c>
      <c r="C192" s="17" t="s">
        <v>107</v>
      </c>
      <c r="D192" s="16" t="s">
        <v>75</v>
      </c>
      <c r="E192" s="16" t="s">
        <v>165</v>
      </c>
      <c r="F192" s="16" t="s">
        <v>15</v>
      </c>
      <c r="G192" s="15">
        <v>600</v>
      </c>
      <c r="H192" s="94">
        <f>H193+H194+H195</f>
        <v>3436973.73</v>
      </c>
      <c r="I192" s="94">
        <f t="shared" ref="I192:M192" si="108">I193+I194+I195</f>
        <v>0</v>
      </c>
      <c r="J192" s="94">
        <f t="shared" si="108"/>
        <v>4181300.7</v>
      </c>
      <c r="K192" s="94">
        <f t="shared" si="108"/>
        <v>0</v>
      </c>
      <c r="L192" s="94">
        <f t="shared" si="108"/>
        <v>4212796.7</v>
      </c>
      <c r="M192" s="94">
        <f t="shared" si="108"/>
        <v>0</v>
      </c>
    </row>
    <row r="193" spans="1:13" ht="18.75">
      <c r="A193" s="19" t="s">
        <v>9</v>
      </c>
      <c r="B193" s="18" t="s">
        <v>132</v>
      </c>
      <c r="C193" s="17" t="s">
        <v>107</v>
      </c>
      <c r="D193" s="16" t="s">
        <v>75</v>
      </c>
      <c r="E193" s="16" t="s">
        <v>165</v>
      </c>
      <c r="F193" s="16" t="s">
        <v>15</v>
      </c>
      <c r="G193" s="15" t="s">
        <v>131</v>
      </c>
      <c r="H193" s="94">
        <v>2862189.73</v>
      </c>
      <c r="I193" s="100">
        <v>0</v>
      </c>
      <c r="J193" s="101">
        <v>3561213.7</v>
      </c>
      <c r="K193" s="101">
        <v>0</v>
      </c>
      <c r="L193" s="101">
        <v>3561213.7</v>
      </c>
      <c r="M193" s="95">
        <v>0</v>
      </c>
    </row>
    <row r="194" spans="1:13" ht="18.75">
      <c r="A194" s="19" t="s">
        <v>9</v>
      </c>
      <c r="B194" s="18" t="s">
        <v>170</v>
      </c>
      <c r="C194" s="17" t="s">
        <v>107</v>
      </c>
      <c r="D194" s="16" t="s">
        <v>75</v>
      </c>
      <c r="E194" s="16" t="s">
        <v>165</v>
      </c>
      <c r="F194" s="16" t="s">
        <v>15</v>
      </c>
      <c r="G194" s="15" t="s">
        <v>169</v>
      </c>
      <c r="H194" s="94">
        <v>357084</v>
      </c>
      <c r="I194" s="100">
        <v>0</v>
      </c>
      <c r="J194" s="101">
        <v>388387</v>
      </c>
      <c r="K194" s="101">
        <v>0</v>
      </c>
      <c r="L194" s="101">
        <v>419883</v>
      </c>
      <c r="M194" s="95">
        <v>0</v>
      </c>
    </row>
    <row r="195" spans="1:13" ht="56.25">
      <c r="A195" s="14" t="s">
        <v>9</v>
      </c>
      <c r="B195" s="13" t="s">
        <v>168</v>
      </c>
      <c r="C195" s="12" t="s">
        <v>107</v>
      </c>
      <c r="D195" s="11" t="s">
        <v>75</v>
      </c>
      <c r="E195" s="11" t="s">
        <v>165</v>
      </c>
      <c r="F195" s="11" t="s">
        <v>15</v>
      </c>
      <c r="G195" s="10" t="s">
        <v>167</v>
      </c>
      <c r="H195" s="96">
        <v>217700</v>
      </c>
      <c r="I195" s="97">
        <v>0</v>
      </c>
      <c r="J195" s="98">
        <v>231700</v>
      </c>
      <c r="K195" s="98">
        <v>0</v>
      </c>
      <c r="L195" s="98">
        <v>231700</v>
      </c>
      <c r="M195" s="58">
        <v>0</v>
      </c>
    </row>
    <row r="196" spans="1:13" ht="18.75">
      <c r="A196" s="24" t="s">
        <v>9</v>
      </c>
      <c r="B196" s="23" t="s">
        <v>44</v>
      </c>
      <c r="C196" s="22" t="s">
        <v>107</v>
      </c>
      <c r="D196" s="21" t="s">
        <v>75</v>
      </c>
      <c r="E196" s="21" t="s">
        <v>165</v>
      </c>
      <c r="F196" s="21" t="s">
        <v>15</v>
      </c>
      <c r="G196" s="20">
        <v>800</v>
      </c>
      <c r="H196" s="99">
        <f>H197</f>
        <v>279884</v>
      </c>
      <c r="I196" s="99">
        <f t="shared" ref="I196:M196" si="109">I197</f>
        <v>0</v>
      </c>
      <c r="J196" s="99">
        <f t="shared" si="109"/>
        <v>297883</v>
      </c>
      <c r="K196" s="99">
        <f t="shared" si="109"/>
        <v>0</v>
      </c>
      <c r="L196" s="99">
        <f t="shared" si="109"/>
        <v>297883</v>
      </c>
      <c r="M196" s="99">
        <f t="shared" si="109"/>
        <v>0</v>
      </c>
    </row>
    <row r="197" spans="1:13" ht="56.25">
      <c r="A197" s="14" t="s">
        <v>9</v>
      </c>
      <c r="B197" s="13" t="s">
        <v>43</v>
      </c>
      <c r="C197" s="12" t="s">
        <v>107</v>
      </c>
      <c r="D197" s="11" t="s">
        <v>75</v>
      </c>
      <c r="E197" s="11" t="s">
        <v>165</v>
      </c>
      <c r="F197" s="11" t="s">
        <v>15</v>
      </c>
      <c r="G197" s="10" t="s">
        <v>41</v>
      </c>
      <c r="H197" s="96">
        <v>279884</v>
      </c>
      <c r="I197" s="97">
        <v>0</v>
      </c>
      <c r="J197" s="98">
        <v>297883</v>
      </c>
      <c r="K197" s="98">
        <v>0</v>
      </c>
      <c r="L197" s="98">
        <v>297883</v>
      </c>
      <c r="M197" s="58">
        <v>0</v>
      </c>
    </row>
    <row r="198" spans="1:13" ht="112.5">
      <c r="A198" s="24" t="s">
        <v>9</v>
      </c>
      <c r="B198" s="39" t="s">
        <v>246</v>
      </c>
      <c r="C198" s="12" t="s">
        <v>107</v>
      </c>
      <c r="D198" s="11" t="s">
        <v>75</v>
      </c>
      <c r="E198" s="11" t="s">
        <v>165</v>
      </c>
      <c r="F198" s="45">
        <v>70101</v>
      </c>
      <c r="G198" s="20" t="s">
        <v>9</v>
      </c>
      <c r="H198" s="96">
        <f>H199</f>
        <v>18255279.300000001</v>
      </c>
      <c r="I198" s="96">
        <f t="shared" ref="I198:M198" si="110">I199</f>
        <v>18255279.300000001</v>
      </c>
      <c r="J198" s="96">
        <f t="shared" si="110"/>
        <v>19787113.300000001</v>
      </c>
      <c r="K198" s="96">
        <f t="shared" si="110"/>
        <v>19787113.300000001</v>
      </c>
      <c r="L198" s="96">
        <f t="shared" si="110"/>
        <v>0</v>
      </c>
      <c r="M198" s="96">
        <f t="shared" si="110"/>
        <v>0</v>
      </c>
    </row>
    <row r="199" spans="1:13" ht="37.5">
      <c r="A199" s="43" t="s">
        <v>9</v>
      </c>
      <c r="B199" s="18" t="s">
        <v>133</v>
      </c>
      <c r="C199" s="12" t="s">
        <v>107</v>
      </c>
      <c r="D199" s="11" t="s">
        <v>75</v>
      </c>
      <c r="E199" s="11" t="s">
        <v>165</v>
      </c>
      <c r="F199" s="45">
        <v>70101</v>
      </c>
      <c r="G199" s="15">
        <v>600</v>
      </c>
      <c r="H199" s="96">
        <f>H200</f>
        <v>18255279.300000001</v>
      </c>
      <c r="I199" s="96">
        <f t="shared" ref="I199:M199" si="111">I200</f>
        <v>18255279.300000001</v>
      </c>
      <c r="J199" s="96">
        <f t="shared" si="111"/>
        <v>19787113.300000001</v>
      </c>
      <c r="K199" s="96">
        <f t="shared" si="111"/>
        <v>19787113.300000001</v>
      </c>
      <c r="L199" s="96">
        <f t="shared" si="111"/>
        <v>0</v>
      </c>
      <c r="M199" s="96">
        <f t="shared" si="111"/>
        <v>0</v>
      </c>
    </row>
    <row r="200" spans="1:13" ht="18.75">
      <c r="A200" s="14" t="s">
        <v>9</v>
      </c>
      <c r="B200" s="13" t="s">
        <v>132</v>
      </c>
      <c r="C200" s="12" t="s">
        <v>107</v>
      </c>
      <c r="D200" s="11" t="s">
        <v>75</v>
      </c>
      <c r="E200" s="11" t="s">
        <v>165</v>
      </c>
      <c r="F200" s="45">
        <v>70101</v>
      </c>
      <c r="G200" s="10" t="s">
        <v>131</v>
      </c>
      <c r="H200" s="96">
        <v>18255279.300000001</v>
      </c>
      <c r="I200" s="96">
        <v>18255279.300000001</v>
      </c>
      <c r="J200" s="58">
        <v>19787113.300000001</v>
      </c>
      <c r="K200" s="58">
        <v>19787113.300000001</v>
      </c>
      <c r="L200" s="58">
        <v>0</v>
      </c>
      <c r="M200" s="58">
        <v>0</v>
      </c>
    </row>
    <row r="201" spans="1:13" ht="112.5">
      <c r="A201" s="24" t="s">
        <v>9</v>
      </c>
      <c r="B201" s="23" t="s">
        <v>166</v>
      </c>
      <c r="C201" s="22" t="s">
        <v>107</v>
      </c>
      <c r="D201" s="21" t="s">
        <v>75</v>
      </c>
      <c r="E201" s="21" t="s">
        <v>165</v>
      </c>
      <c r="F201" s="21" t="s">
        <v>164</v>
      </c>
      <c r="G201" s="20" t="s">
        <v>9</v>
      </c>
      <c r="H201" s="99">
        <f>H202</f>
        <v>6855289</v>
      </c>
      <c r="I201" s="99">
        <f t="shared" ref="I201:M201" si="112">I202</f>
        <v>0</v>
      </c>
      <c r="J201" s="99">
        <f t="shared" si="112"/>
        <v>7356703</v>
      </c>
      <c r="K201" s="99">
        <f t="shared" si="112"/>
        <v>0</v>
      </c>
      <c r="L201" s="99">
        <f t="shared" si="112"/>
        <v>7356703</v>
      </c>
      <c r="M201" s="99">
        <f t="shared" si="112"/>
        <v>0</v>
      </c>
    </row>
    <row r="202" spans="1:13" ht="37.5">
      <c r="A202" s="19" t="s">
        <v>9</v>
      </c>
      <c r="B202" s="18" t="s">
        <v>133</v>
      </c>
      <c r="C202" s="17" t="s">
        <v>107</v>
      </c>
      <c r="D202" s="16" t="s">
        <v>75</v>
      </c>
      <c r="E202" s="16" t="s">
        <v>165</v>
      </c>
      <c r="F202" s="16" t="s">
        <v>164</v>
      </c>
      <c r="G202" s="15">
        <v>600</v>
      </c>
      <c r="H202" s="94">
        <f>H203</f>
        <v>6855289</v>
      </c>
      <c r="I202" s="94">
        <f t="shared" ref="I202:M202" si="113">I203</f>
        <v>0</v>
      </c>
      <c r="J202" s="94">
        <f t="shared" si="113"/>
        <v>7356703</v>
      </c>
      <c r="K202" s="94">
        <f t="shared" si="113"/>
        <v>0</v>
      </c>
      <c r="L202" s="94">
        <f t="shared" si="113"/>
        <v>7356703</v>
      </c>
      <c r="M202" s="94">
        <f t="shared" si="113"/>
        <v>0</v>
      </c>
    </row>
    <row r="203" spans="1:13" ht="18.75">
      <c r="A203" s="14" t="s">
        <v>9</v>
      </c>
      <c r="B203" s="13" t="s">
        <v>132</v>
      </c>
      <c r="C203" s="12" t="s">
        <v>107</v>
      </c>
      <c r="D203" s="11" t="s">
        <v>75</v>
      </c>
      <c r="E203" s="11" t="s">
        <v>165</v>
      </c>
      <c r="F203" s="11" t="s">
        <v>164</v>
      </c>
      <c r="G203" s="10" t="s">
        <v>131</v>
      </c>
      <c r="H203" s="96">
        <v>6855289</v>
      </c>
      <c r="I203" s="97">
        <v>0</v>
      </c>
      <c r="J203" s="98">
        <v>7356703</v>
      </c>
      <c r="K203" s="98">
        <v>0</v>
      </c>
      <c r="L203" s="98">
        <v>7356703</v>
      </c>
      <c r="M203" s="58">
        <v>0</v>
      </c>
    </row>
    <row r="204" spans="1:13" ht="37.5">
      <c r="A204" s="24" t="s">
        <v>9</v>
      </c>
      <c r="B204" s="23" t="s">
        <v>163</v>
      </c>
      <c r="C204" s="22" t="s">
        <v>107</v>
      </c>
      <c r="D204" s="21" t="s">
        <v>75</v>
      </c>
      <c r="E204" s="21" t="s">
        <v>159</v>
      </c>
      <c r="F204" s="21" t="s">
        <v>1</v>
      </c>
      <c r="G204" s="20" t="s">
        <v>9</v>
      </c>
      <c r="H204" s="99">
        <f>H211+H214+H205+H208</f>
        <v>4405949.49</v>
      </c>
      <c r="I204" s="99">
        <f t="shared" ref="I204:M204" si="114">I211+I214+I205+I208</f>
        <v>4000000</v>
      </c>
      <c r="J204" s="99">
        <f t="shared" si="114"/>
        <v>420000</v>
      </c>
      <c r="K204" s="99">
        <f t="shared" si="114"/>
        <v>0</v>
      </c>
      <c r="L204" s="99">
        <f t="shared" si="114"/>
        <v>0</v>
      </c>
      <c r="M204" s="99">
        <f t="shared" si="114"/>
        <v>0</v>
      </c>
    </row>
    <row r="205" spans="1:13" ht="75">
      <c r="A205" s="75"/>
      <c r="B205" s="48" t="s">
        <v>296</v>
      </c>
      <c r="C205" s="12" t="s">
        <v>107</v>
      </c>
      <c r="D205" s="11" t="s">
        <v>75</v>
      </c>
      <c r="E205" s="11" t="s">
        <v>159</v>
      </c>
      <c r="F205" s="45">
        <v>72110</v>
      </c>
      <c r="G205" s="55"/>
      <c r="H205" s="96">
        <f>H206</f>
        <v>4000000</v>
      </c>
      <c r="I205" s="96">
        <f t="shared" ref="I205:M205" si="115">I206</f>
        <v>4000000</v>
      </c>
      <c r="J205" s="96">
        <f t="shared" si="115"/>
        <v>0</v>
      </c>
      <c r="K205" s="96">
        <f t="shared" si="115"/>
        <v>0</v>
      </c>
      <c r="L205" s="96">
        <f t="shared" si="115"/>
        <v>0</v>
      </c>
      <c r="M205" s="96">
        <f t="shared" si="115"/>
        <v>0</v>
      </c>
    </row>
    <row r="206" spans="1:13" ht="37.5">
      <c r="A206" s="75"/>
      <c r="B206" s="48" t="s">
        <v>133</v>
      </c>
      <c r="C206" s="17" t="s">
        <v>107</v>
      </c>
      <c r="D206" s="16" t="s">
        <v>75</v>
      </c>
      <c r="E206" s="16" t="s">
        <v>159</v>
      </c>
      <c r="F206" s="16">
        <v>72110</v>
      </c>
      <c r="G206" s="10">
        <v>600</v>
      </c>
      <c r="H206" s="96">
        <f>H207</f>
        <v>4000000</v>
      </c>
      <c r="I206" s="96">
        <f t="shared" ref="I206:M206" si="116">I207</f>
        <v>4000000</v>
      </c>
      <c r="J206" s="96">
        <f t="shared" si="116"/>
        <v>0</v>
      </c>
      <c r="K206" s="96">
        <f t="shared" si="116"/>
        <v>0</v>
      </c>
      <c r="L206" s="96">
        <f t="shared" si="116"/>
        <v>0</v>
      </c>
      <c r="M206" s="96">
        <f t="shared" si="116"/>
        <v>0</v>
      </c>
    </row>
    <row r="207" spans="1:13" ht="18.75">
      <c r="A207" s="75"/>
      <c r="B207" s="48" t="s">
        <v>132</v>
      </c>
      <c r="C207" s="12" t="s">
        <v>107</v>
      </c>
      <c r="D207" s="11" t="s">
        <v>75</v>
      </c>
      <c r="E207" s="11" t="s">
        <v>159</v>
      </c>
      <c r="F207" s="45">
        <v>72110</v>
      </c>
      <c r="G207" s="10">
        <v>610</v>
      </c>
      <c r="H207" s="96">
        <v>4000000</v>
      </c>
      <c r="I207" s="96">
        <v>4000000</v>
      </c>
      <c r="J207" s="58">
        <v>0</v>
      </c>
      <c r="K207" s="58">
        <v>0</v>
      </c>
      <c r="L207" s="58">
        <v>0</v>
      </c>
      <c r="M207" s="58">
        <v>0</v>
      </c>
    </row>
    <row r="208" spans="1:13" ht="75">
      <c r="A208" s="75"/>
      <c r="B208" s="48" t="s">
        <v>297</v>
      </c>
      <c r="C208" s="22" t="s">
        <v>107</v>
      </c>
      <c r="D208" s="65" t="s">
        <v>75</v>
      </c>
      <c r="E208" s="65" t="s">
        <v>159</v>
      </c>
      <c r="F208" s="21" t="s">
        <v>295</v>
      </c>
      <c r="G208" s="10"/>
      <c r="H208" s="96">
        <f>H209</f>
        <v>40404.04</v>
      </c>
      <c r="I208" s="96">
        <f t="shared" ref="I208:M208" si="117">I209</f>
        <v>0</v>
      </c>
      <c r="J208" s="96">
        <f t="shared" si="117"/>
        <v>0</v>
      </c>
      <c r="K208" s="96">
        <f t="shared" si="117"/>
        <v>0</v>
      </c>
      <c r="L208" s="96">
        <f t="shared" si="117"/>
        <v>0</v>
      </c>
      <c r="M208" s="96">
        <f t="shared" si="117"/>
        <v>0</v>
      </c>
    </row>
    <row r="209" spans="1:13" ht="37.5">
      <c r="A209" s="75"/>
      <c r="B209" s="48" t="s">
        <v>133</v>
      </c>
      <c r="C209" s="12" t="s">
        <v>107</v>
      </c>
      <c r="D209" s="11" t="s">
        <v>75</v>
      </c>
      <c r="E209" s="11" t="s">
        <v>159</v>
      </c>
      <c r="F209" s="45" t="s">
        <v>295</v>
      </c>
      <c r="G209" s="10">
        <v>600</v>
      </c>
      <c r="H209" s="96">
        <f>H210</f>
        <v>40404.04</v>
      </c>
      <c r="I209" s="96">
        <f t="shared" ref="I209:M209" si="118">I210</f>
        <v>0</v>
      </c>
      <c r="J209" s="96">
        <f t="shared" si="118"/>
        <v>0</v>
      </c>
      <c r="K209" s="96">
        <f t="shared" si="118"/>
        <v>0</v>
      </c>
      <c r="L209" s="96">
        <f t="shared" si="118"/>
        <v>0</v>
      </c>
      <c r="M209" s="96">
        <f t="shared" si="118"/>
        <v>0</v>
      </c>
    </row>
    <row r="210" spans="1:13" ht="18.75">
      <c r="A210" s="75"/>
      <c r="B210" s="48" t="s">
        <v>132</v>
      </c>
      <c r="C210" s="12" t="s">
        <v>107</v>
      </c>
      <c r="D210" s="11" t="s">
        <v>75</v>
      </c>
      <c r="E210" s="11" t="s">
        <v>159</v>
      </c>
      <c r="F210" s="45" t="s">
        <v>295</v>
      </c>
      <c r="G210" s="10">
        <v>610</v>
      </c>
      <c r="H210" s="96">
        <v>40404.04</v>
      </c>
      <c r="I210" s="96">
        <v>0</v>
      </c>
      <c r="J210" s="58">
        <v>0</v>
      </c>
      <c r="K210" s="58">
        <v>0</v>
      </c>
      <c r="L210" s="58">
        <v>0</v>
      </c>
      <c r="M210" s="58">
        <v>0</v>
      </c>
    </row>
    <row r="211" spans="1:13" ht="75">
      <c r="A211" s="24" t="s">
        <v>9</v>
      </c>
      <c r="B211" s="23" t="s">
        <v>162</v>
      </c>
      <c r="C211" s="22" t="s">
        <v>107</v>
      </c>
      <c r="D211" s="21" t="s">
        <v>75</v>
      </c>
      <c r="E211" s="21" t="s">
        <v>159</v>
      </c>
      <c r="F211" s="21" t="s">
        <v>161</v>
      </c>
      <c r="G211" s="20" t="s">
        <v>9</v>
      </c>
      <c r="H211" s="99">
        <f>H212</f>
        <v>332000</v>
      </c>
      <c r="I211" s="99">
        <f t="shared" ref="I211:M211" si="119">I212</f>
        <v>0</v>
      </c>
      <c r="J211" s="99">
        <f t="shared" si="119"/>
        <v>420000</v>
      </c>
      <c r="K211" s="99">
        <f t="shared" si="119"/>
        <v>0</v>
      </c>
      <c r="L211" s="99">
        <f t="shared" si="119"/>
        <v>0</v>
      </c>
      <c r="M211" s="99">
        <f t="shared" si="119"/>
        <v>0</v>
      </c>
    </row>
    <row r="212" spans="1:13" ht="37.5">
      <c r="A212" s="19" t="s">
        <v>9</v>
      </c>
      <c r="B212" s="18" t="s">
        <v>133</v>
      </c>
      <c r="C212" s="17" t="s">
        <v>107</v>
      </c>
      <c r="D212" s="16" t="s">
        <v>75</v>
      </c>
      <c r="E212" s="16" t="s">
        <v>159</v>
      </c>
      <c r="F212" s="16" t="s">
        <v>161</v>
      </c>
      <c r="G212" s="15">
        <v>600</v>
      </c>
      <c r="H212" s="94">
        <f>H213</f>
        <v>332000</v>
      </c>
      <c r="I212" s="94">
        <f t="shared" ref="I212:M212" si="120">I213</f>
        <v>0</v>
      </c>
      <c r="J212" s="94">
        <f t="shared" si="120"/>
        <v>420000</v>
      </c>
      <c r="K212" s="94">
        <f t="shared" si="120"/>
        <v>0</v>
      </c>
      <c r="L212" s="94">
        <f t="shared" si="120"/>
        <v>0</v>
      </c>
      <c r="M212" s="94">
        <f t="shared" si="120"/>
        <v>0</v>
      </c>
    </row>
    <row r="213" spans="1:13" ht="18.75">
      <c r="A213" s="14" t="s">
        <v>9</v>
      </c>
      <c r="B213" s="13" t="s">
        <v>132</v>
      </c>
      <c r="C213" s="12" t="s">
        <v>107</v>
      </c>
      <c r="D213" s="11" t="s">
        <v>75</v>
      </c>
      <c r="E213" s="11" t="s">
        <v>159</v>
      </c>
      <c r="F213" s="11" t="s">
        <v>161</v>
      </c>
      <c r="G213" s="10" t="s">
        <v>131</v>
      </c>
      <c r="H213" s="96">
        <v>332000</v>
      </c>
      <c r="I213" s="97">
        <v>0</v>
      </c>
      <c r="J213" s="98">
        <v>420000</v>
      </c>
      <c r="K213" s="98">
        <v>0</v>
      </c>
      <c r="L213" s="98">
        <v>0</v>
      </c>
      <c r="M213" s="58">
        <v>0</v>
      </c>
    </row>
    <row r="214" spans="1:13" ht="75">
      <c r="A214" s="24" t="s">
        <v>9</v>
      </c>
      <c r="B214" s="23" t="s">
        <v>160</v>
      </c>
      <c r="C214" s="22" t="s">
        <v>107</v>
      </c>
      <c r="D214" s="21" t="s">
        <v>75</v>
      </c>
      <c r="E214" s="21" t="s">
        <v>159</v>
      </c>
      <c r="F214" s="21" t="s">
        <v>158</v>
      </c>
      <c r="G214" s="20" t="s">
        <v>9</v>
      </c>
      <c r="H214" s="99">
        <f>H215</f>
        <v>33545.449999999997</v>
      </c>
      <c r="I214" s="99">
        <f t="shared" ref="I214:M214" si="121">I215</f>
        <v>0</v>
      </c>
      <c r="J214" s="99">
        <f t="shared" si="121"/>
        <v>0</v>
      </c>
      <c r="K214" s="99">
        <f t="shared" si="121"/>
        <v>0</v>
      </c>
      <c r="L214" s="99">
        <f t="shared" si="121"/>
        <v>0</v>
      </c>
      <c r="M214" s="99">
        <f t="shared" si="121"/>
        <v>0</v>
      </c>
    </row>
    <row r="215" spans="1:13" ht="37.5">
      <c r="A215" s="19" t="s">
        <v>9</v>
      </c>
      <c r="B215" s="18" t="s">
        <v>133</v>
      </c>
      <c r="C215" s="17" t="s">
        <v>107</v>
      </c>
      <c r="D215" s="16" t="s">
        <v>75</v>
      </c>
      <c r="E215" s="16" t="s">
        <v>159</v>
      </c>
      <c r="F215" s="16" t="s">
        <v>158</v>
      </c>
      <c r="G215" s="15">
        <v>600</v>
      </c>
      <c r="H215" s="94">
        <f>H216</f>
        <v>33545.449999999997</v>
      </c>
      <c r="I215" s="94">
        <f t="shared" ref="I215:M215" si="122">I216</f>
        <v>0</v>
      </c>
      <c r="J215" s="94">
        <f t="shared" si="122"/>
        <v>0</v>
      </c>
      <c r="K215" s="94">
        <f t="shared" si="122"/>
        <v>0</v>
      </c>
      <c r="L215" s="94">
        <f t="shared" si="122"/>
        <v>0</v>
      </c>
      <c r="M215" s="94">
        <f t="shared" si="122"/>
        <v>0</v>
      </c>
    </row>
    <row r="216" spans="1:13" ht="18.75">
      <c r="A216" s="14" t="s">
        <v>9</v>
      </c>
      <c r="B216" s="13" t="s">
        <v>132</v>
      </c>
      <c r="C216" s="12" t="s">
        <v>107</v>
      </c>
      <c r="D216" s="11" t="s">
        <v>75</v>
      </c>
      <c r="E216" s="11" t="s">
        <v>159</v>
      </c>
      <c r="F216" s="11" t="s">
        <v>158</v>
      </c>
      <c r="G216" s="10" t="s">
        <v>131</v>
      </c>
      <c r="H216" s="96">
        <v>33545.449999999997</v>
      </c>
      <c r="I216" s="97">
        <v>0</v>
      </c>
      <c r="J216" s="98">
        <v>0</v>
      </c>
      <c r="K216" s="98">
        <v>0</v>
      </c>
      <c r="L216" s="98">
        <v>0</v>
      </c>
      <c r="M216" s="58">
        <v>0</v>
      </c>
    </row>
    <row r="217" spans="1:13" ht="56.25">
      <c r="A217" s="24" t="s">
        <v>9</v>
      </c>
      <c r="B217" s="23" t="s">
        <v>157</v>
      </c>
      <c r="C217" s="22" t="s">
        <v>107</v>
      </c>
      <c r="D217" s="21" t="s">
        <v>63</v>
      </c>
      <c r="E217" s="21" t="s">
        <v>2</v>
      </c>
      <c r="F217" s="21" t="s">
        <v>1</v>
      </c>
      <c r="G217" s="20" t="s">
        <v>9</v>
      </c>
      <c r="H217" s="99">
        <f>H218+H228</f>
        <v>9307517.2800000012</v>
      </c>
      <c r="I217" s="99">
        <f>I218+I228</f>
        <v>100000</v>
      </c>
      <c r="J217" s="99">
        <f t="shared" ref="J217:M217" si="123">J218+J228</f>
        <v>9407627.1799999997</v>
      </c>
      <c r="K217" s="99">
        <f t="shared" si="123"/>
        <v>0</v>
      </c>
      <c r="L217" s="99">
        <f t="shared" si="123"/>
        <v>6327083.9800000004</v>
      </c>
      <c r="M217" s="99">
        <f t="shared" si="123"/>
        <v>0</v>
      </c>
    </row>
    <row r="218" spans="1:13" ht="18.75">
      <c r="A218" s="19" t="s">
        <v>9</v>
      </c>
      <c r="B218" s="18" t="s">
        <v>156</v>
      </c>
      <c r="C218" s="17" t="s">
        <v>107</v>
      </c>
      <c r="D218" s="16" t="s">
        <v>63</v>
      </c>
      <c r="E218" s="16" t="s">
        <v>5</v>
      </c>
      <c r="F218" s="16" t="s">
        <v>1</v>
      </c>
      <c r="G218" s="15" t="s">
        <v>9</v>
      </c>
      <c r="H218" s="94">
        <f>H219</f>
        <v>7151007.1800000006</v>
      </c>
      <c r="I218" s="94">
        <f t="shared" ref="I218:M218" si="124">I219</f>
        <v>0</v>
      </c>
      <c r="J218" s="94">
        <f t="shared" si="124"/>
        <v>7301407.1800000006</v>
      </c>
      <c r="K218" s="94">
        <f t="shared" si="124"/>
        <v>0</v>
      </c>
      <c r="L218" s="94">
        <f t="shared" si="124"/>
        <v>6327083.9800000004</v>
      </c>
      <c r="M218" s="94">
        <f t="shared" si="124"/>
        <v>0</v>
      </c>
    </row>
    <row r="219" spans="1:13" ht="18.75">
      <c r="A219" s="19" t="s">
        <v>9</v>
      </c>
      <c r="B219" s="18" t="s">
        <v>155</v>
      </c>
      <c r="C219" s="17" t="s">
        <v>107</v>
      </c>
      <c r="D219" s="16" t="s">
        <v>63</v>
      </c>
      <c r="E219" s="16" t="s">
        <v>5</v>
      </c>
      <c r="F219" s="16" t="s">
        <v>15</v>
      </c>
      <c r="G219" s="15" t="s">
        <v>9</v>
      </c>
      <c r="H219" s="94">
        <f>H220+H222+H224+H226</f>
        <v>7151007.1800000006</v>
      </c>
      <c r="I219" s="94">
        <f t="shared" ref="I219:M219" si="125">I220+I222+I224+I226</f>
        <v>0</v>
      </c>
      <c r="J219" s="94">
        <f t="shared" si="125"/>
        <v>7301407.1800000006</v>
      </c>
      <c r="K219" s="94">
        <f t="shared" si="125"/>
        <v>0</v>
      </c>
      <c r="L219" s="94">
        <f t="shared" si="125"/>
        <v>6327083.9800000004</v>
      </c>
      <c r="M219" s="94">
        <f t="shared" si="125"/>
        <v>0</v>
      </c>
    </row>
    <row r="220" spans="1:13" ht="75">
      <c r="A220" s="19" t="s">
        <v>9</v>
      </c>
      <c r="B220" s="18" t="s">
        <v>71</v>
      </c>
      <c r="C220" s="17" t="s">
        <v>107</v>
      </c>
      <c r="D220" s="16" t="s">
        <v>63</v>
      </c>
      <c r="E220" s="16" t="s">
        <v>5</v>
      </c>
      <c r="F220" s="16" t="s">
        <v>15</v>
      </c>
      <c r="G220" s="15">
        <v>100</v>
      </c>
      <c r="H220" s="94">
        <f>H221</f>
        <v>6381400</v>
      </c>
      <c r="I220" s="94">
        <f t="shared" ref="I220:M220" si="126">I221</f>
        <v>0</v>
      </c>
      <c r="J220" s="94">
        <f t="shared" si="126"/>
        <v>6354083.9800000004</v>
      </c>
      <c r="K220" s="94">
        <f t="shared" si="126"/>
        <v>0</v>
      </c>
      <c r="L220" s="94">
        <f t="shared" si="126"/>
        <v>6327083.9800000004</v>
      </c>
      <c r="M220" s="94">
        <f t="shared" si="126"/>
        <v>0</v>
      </c>
    </row>
    <row r="221" spans="1:13" ht="18.75">
      <c r="A221" s="14" t="s">
        <v>9</v>
      </c>
      <c r="B221" s="13" t="s">
        <v>86</v>
      </c>
      <c r="C221" s="12" t="s">
        <v>107</v>
      </c>
      <c r="D221" s="11" t="s">
        <v>63</v>
      </c>
      <c r="E221" s="11" t="s">
        <v>5</v>
      </c>
      <c r="F221" s="11" t="s">
        <v>15</v>
      </c>
      <c r="G221" s="10" t="s">
        <v>85</v>
      </c>
      <c r="H221" s="96">
        <v>6381400</v>
      </c>
      <c r="I221" s="97">
        <v>0</v>
      </c>
      <c r="J221" s="98">
        <v>6354083.9800000004</v>
      </c>
      <c r="K221" s="98">
        <v>0</v>
      </c>
      <c r="L221" s="98">
        <v>6327083.9800000004</v>
      </c>
      <c r="M221" s="58">
        <v>0</v>
      </c>
    </row>
    <row r="222" spans="1:13" ht="37.5">
      <c r="A222" s="24" t="s">
        <v>9</v>
      </c>
      <c r="B222" s="23" t="s">
        <v>18</v>
      </c>
      <c r="C222" s="22" t="s">
        <v>107</v>
      </c>
      <c r="D222" s="21" t="s">
        <v>63</v>
      </c>
      <c r="E222" s="21" t="s">
        <v>5</v>
      </c>
      <c r="F222" s="21" t="s">
        <v>15</v>
      </c>
      <c r="G222" s="20">
        <v>200</v>
      </c>
      <c r="H222" s="99">
        <f>H223</f>
        <v>694323.78</v>
      </c>
      <c r="I222" s="99">
        <f t="shared" ref="I222:M222" si="127">I223</f>
        <v>0</v>
      </c>
      <c r="J222" s="99">
        <f t="shared" si="127"/>
        <v>883480</v>
      </c>
      <c r="K222" s="99">
        <f t="shared" si="127"/>
        <v>0</v>
      </c>
      <c r="L222" s="99">
        <f t="shared" si="127"/>
        <v>0</v>
      </c>
      <c r="M222" s="99">
        <f t="shared" si="127"/>
        <v>0</v>
      </c>
    </row>
    <row r="223" spans="1:13" ht="37.5">
      <c r="A223" s="14" t="s">
        <v>9</v>
      </c>
      <c r="B223" s="13" t="s">
        <v>17</v>
      </c>
      <c r="C223" s="12" t="s">
        <v>107</v>
      </c>
      <c r="D223" s="11" t="s">
        <v>63</v>
      </c>
      <c r="E223" s="11" t="s">
        <v>5</v>
      </c>
      <c r="F223" s="11" t="s">
        <v>15</v>
      </c>
      <c r="G223" s="10" t="s">
        <v>14</v>
      </c>
      <c r="H223" s="96">
        <v>694323.78</v>
      </c>
      <c r="I223" s="97">
        <v>0</v>
      </c>
      <c r="J223" s="98">
        <v>883480</v>
      </c>
      <c r="K223" s="98">
        <v>0</v>
      </c>
      <c r="L223" s="98">
        <v>0</v>
      </c>
      <c r="M223" s="58">
        <v>0</v>
      </c>
    </row>
    <row r="224" spans="1:13" ht="18.75">
      <c r="A224" s="24" t="s">
        <v>9</v>
      </c>
      <c r="B224" s="23" t="s">
        <v>35</v>
      </c>
      <c r="C224" s="22" t="s">
        <v>107</v>
      </c>
      <c r="D224" s="21" t="s">
        <v>63</v>
      </c>
      <c r="E224" s="21" t="s">
        <v>5</v>
      </c>
      <c r="F224" s="21" t="s">
        <v>15</v>
      </c>
      <c r="G224" s="20">
        <v>300</v>
      </c>
      <c r="H224" s="99">
        <f>H225</f>
        <v>70283.399999999994</v>
      </c>
      <c r="I224" s="99">
        <f t="shared" ref="I224:M224" si="128">I225</f>
        <v>0</v>
      </c>
      <c r="J224" s="99">
        <f t="shared" si="128"/>
        <v>58843.199999999997</v>
      </c>
      <c r="K224" s="99">
        <f t="shared" si="128"/>
        <v>0</v>
      </c>
      <c r="L224" s="99">
        <f t="shared" si="128"/>
        <v>0</v>
      </c>
      <c r="M224" s="99">
        <f t="shared" si="128"/>
        <v>0</v>
      </c>
    </row>
    <row r="225" spans="1:13" ht="18.75">
      <c r="A225" s="14" t="s">
        <v>9</v>
      </c>
      <c r="B225" s="13" t="s">
        <v>58</v>
      </c>
      <c r="C225" s="12" t="s">
        <v>107</v>
      </c>
      <c r="D225" s="11" t="s">
        <v>63</v>
      </c>
      <c r="E225" s="11" t="s">
        <v>5</v>
      </c>
      <c r="F225" s="11" t="s">
        <v>15</v>
      </c>
      <c r="G225" s="10" t="s">
        <v>57</v>
      </c>
      <c r="H225" s="96">
        <v>70283.399999999994</v>
      </c>
      <c r="I225" s="97">
        <v>0</v>
      </c>
      <c r="J225" s="98">
        <v>58843.199999999997</v>
      </c>
      <c r="K225" s="98">
        <v>0</v>
      </c>
      <c r="L225" s="98">
        <v>0</v>
      </c>
      <c r="M225" s="58">
        <v>0</v>
      </c>
    </row>
    <row r="226" spans="1:13" ht="18.75">
      <c r="A226" s="24" t="s">
        <v>9</v>
      </c>
      <c r="B226" s="23" t="s">
        <v>44</v>
      </c>
      <c r="C226" s="22" t="s">
        <v>107</v>
      </c>
      <c r="D226" s="21" t="s">
        <v>63</v>
      </c>
      <c r="E226" s="21" t="s">
        <v>5</v>
      </c>
      <c r="F226" s="21" t="s">
        <v>15</v>
      </c>
      <c r="G226" s="20">
        <v>800</v>
      </c>
      <c r="H226" s="99">
        <f>H227</f>
        <v>5000</v>
      </c>
      <c r="I226" s="99">
        <f t="shared" ref="I226:M226" si="129">I227</f>
        <v>0</v>
      </c>
      <c r="J226" s="99">
        <f t="shared" si="129"/>
        <v>5000</v>
      </c>
      <c r="K226" s="99">
        <f t="shared" si="129"/>
        <v>0</v>
      </c>
      <c r="L226" s="99">
        <f t="shared" si="129"/>
        <v>0</v>
      </c>
      <c r="M226" s="99">
        <f t="shared" si="129"/>
        <v>0</v>
      </c>
    </row>
    <row r="227" spans="1:13" ht="18.75">
      <c r="A227" s="14" t="s">
        <v>9</v>
      </c>
      <c r="B227" s="13" t="s">
        <v>84</v>
      </c>
      <c r="C227" s="12" t="s">
        <v>107</v>
      </c>
      <c r="D227" s="11" t="s">
        <v>63</v>
      </c>
      <c r="E227" s="11" t="s">
        <v>5</v>
      </c>
      <c r="F227" s="11" t="s">
        <v>15</v>
      </c>
      <c r="G227" s="10" t="s">
        <v>83</v>
      </c>
      <c r="H227" s="96">
        <v>5000</v>
      </c>
      <c r="I227" s="97">
        <v>0</v>
      </c>
      <c r="J227" s="98">
        <v>5000</v>
      </c>
      <c r="K227" s="98">
        <v>0</v>
      </c>
      <c r="L227" s="98">
        <v>0</v>
      </c>
      <c r="M227" s="58">
        <v>0</v>
      </c>
    </row>
    <row r="228" spans="1:13" ht="18.75">
      <c r="A228" s="24" t="s">
        <v>9</v>
      </c>
      <c r="B228" s="23" t="s">
        <v>154</v>
      </c>
      <c r="C228" s="22" t="s">
        <v>107</v>
      </c>
      <c r="D228" s="21" t="s">
        <v>63</v>
      </c>
      <c r="E228" s="21" t="s">
        <v>37</v>
      </c>
      <c r="F228" s="21" t="s">
        <v>1</v>
      </c>
      <c r="G228" s="20" t="s">
        <v>9</v>
      </c>
      <c r="H228" s="99">
        <f>H229+H236+H239</f>
        <v>2156510.1</v>
      </c>
      <c r="I228" s="99">
        <f>I229+I236+I239</f>
        <v>100000</v>
      </c>
      <c r="J228" s="103">
        <v>2106220</v>
      </c>
      <c r="K228" s="103">
        <v>0</v>
      </c>
      <c r="L228" s="103">
        <v>0</v>
      </c>
      <c r="M228" s="104">
        <v>0</v>
      </c>
    </row>
    <row r="229" spans="1:13" ht="37.5">
      <c r="A229" s="19" t="s">
        <v>9</v>
      </c>
      <c r="B229" s="18" t="s">
        <v>153</v>
      </c>
      <c r="C229" s="17" t="s">
        <v>107</v>
      </c>
      <c r="D229" s="16" t="s">
        <v>63</v>
      </c>
      <c r="E229" s="16" t="s">
        <v>37</v>
      </c>
      <c r="F229" s="16" t="s">
        <v>15</v>
      </c>
      <c r="G229" s="15" t="s">
        <v>9</v>
      </c>
      <c r="H229" s="94">
        <f>H230+H232+H234</f>
        <v>2055500</v>
      </c>
      <c r="I229" s="94">
        <f t="shared" ref="I229:M229" si="130">I230+I232+I234</f>
        <v>0</v>
      </c>
      <c r="J229" s="94">
        <f t="shared" si="130"/>
        <v>2106220</v>
      </c>
      <c r="K229" s="94">
        <f t="shared" si="130"/>
        <v>0</v>
      </c>
      <c r="L229" s="94">
        <f t="shared" si="130"/>
        <v>0</v>
      </c>
      <c r="M229" s="94">
        <f t="shared" si="130"/>
        <v>0</v>
      </c>
    </row>
    <row r="230" spans="1:13" ht="75">
      <c r="A230" s="19" t="s">
        <v>9</v>
      </c>
      <c r="B230" s="18" t="s">
        <v>71</v>
      </c>
      <c r="C230" s="17" t="s">
        <v>107</v>
      </c>
      <c r="D230" s="16" t="s">
        <v>63</v>
      </c>
      <c r="E230" s="16" t="s">
        <v>37</v>
      </c>
      <c r="F230" s="16" t="s">
        <v>15</v>
      </c>
      <c r="G230" s="15">
        <v>100</v>
      </c>
      <c r="H230" s="94">
        <f>H231</f>
        <v>410000</v>
      </c>
      <c r="I230" s="94">
        <f t="shared" ref="I230:M230" si="131">I231</f>
        <v>0</v>
      </c>
      <c r="J230" s="94">
        <f t="shared" si="131"/>
        <v>410000</v>
      </c>
      <c r="K230" s="94">
        <f t="shared" si="131"/>
        <v>0</v>
      </c>
      <c r="L230" s="94">
        <f t="shared" si="131"/>
        <v>0</v>
      </c>
      <c r="M230" s="94">
        <f t="shared" si="131"/>
        <v>0</v>
      </c>
    </row>
    <row r="231" spans="1:13" ht="18.75">
      <c r="A231" s="14" t="s">
        <v>9</v>
      </c>
      <c r="B231" s="13" t="s">
        <v>86</v>
      </c>
      <c r="C231" s="12" t="s">
        <v>107</v>
      </c>
      <c r="D231" s="11" t="s">
        <v>63</v>
      </c>
      <c r="E231" s="11" t="s">
        <v>37</v>
      </c>
      <c r="F231" s="11" t="s">
        <v>15</v>
      </c>
      <c r="G231" s="10" t="s">
        <v>85</v>
      </c>
      <c r="H231" s="96">
        <v>410000</v>
      </c>
      <c r="I231" s="97">
        <v>0</v>
      </c>
      <c r="J231" s="98">
        <v>410000</v>
      </c>
      <c r="K231" s="98">
        <v>0</v>
      </c>
      <c r="L231" s="98">
        <v>0</v>
      </c>
      <c r="M231" s="58">
        <v>0</v>
      </c>
    </row>
    <row r="232" spans="1:13" ht="37.5">
      <c r="A232" s="24" t="s">
        <v>9</v>
      </c>
      <c r="B232" s="23" t="s">
        <v>18</v>
      </c>
      <c r="C232" s="22" t="s">
        <v>107</v>
      </c>
      <c r="D232" s="21" t="s">
        <v>63</v>
      </c>
      <c r="E232" s="21" t="s">
        <v>37</v>
      </c>
      <c r="F232" s="21" t="s">
        <v>15</v>
      </c>
      <c r="G232" s="20">
        <v>200</v>
      </c>
      <c r="H232" s="99">
        <f>H233</f>
        <v>826500</v>
      </c>
      <c r="I232" s="99">
        <f t="shared" ref="I232:M232" si="132">I233</f>
        <v>0</v>
      </c>
      <c r="J232" s="99">
        <f t="shared" si="132"/>
        <v>696220</v>
      </c>
      <c r="K232" s="99">
        <f t="shared" si="132"/>
        <v>0</v>
      </c>
      <c r="L232" s="99">
        <f t="shared" si="132"/>
        <v>0</v>
      </c>
      <c r="M232" s="99">
        <f t="shared" si="132"/>
        <v>0</v>
      </c>
    </row>
    <row r="233" spans="1:13" ht="37.5">
      <c r="A233" s="14" t="s">
        <v>9</v>
      </c>
      <c r="B233" s="13" t="s">
        <v>17</v>
      </c>
      <c r="C233" s="12" t="s">
        <v>107</v>
      </c>
      <c r="D233" s="11" t="s">
        <v>63</v>
      </c>
      <c r="E233" s="11" t="s">
        <v>37</v>
      </c>
      <c r="F233" s="11" t="s">
        <v>15</v>
      </c>
      <c r="G233" s="10" t="s">
        <v>14</v>
      </c>
      <c r="H233" s="96">
        <v>826500</v>
      </c>
      <c r="I233" s="97">
        <v>0</v>
      </c>
      <c r="J233" s="98">
        <v>696220</v>
      </c>
      <c r="K233" s="98">
        <v>0</v>
      </c>
      <c r="L233" s="98">
        <v>0</v>
      </c>
      <c r="M233" s="58">
        <v>0</v>
      </c>
    </row>
    <row r="234" spans="1:13" ht="18.75">
      <c r="A234" s="24" t="s">
        <v>9</v>
      </c>
      <c r="B234" s="23" t="s">
        <v>35</v>
      </c>
      <c r="C234" s="22" t="s">
        <v>107</v>
      </c>
      <c r="D234" s="21" t="s">
        <v>63</v>
      </c>
      <c r="E234" s="21" t="s">
        <v>37</v>
      </c>
      <c r="F234" s="21" t="s">
        <v>15</v>
      </c>
      <c r="G234" s="20">
        <v>300</v>
      </c>
      <c r="H234" s="99">
        <f>H235</f>
        <v>819000</v>
      </c>
      <c r="I234" s="102">
        <v>0</v>
      </c>
      <c r="J234" s="103">
        <v>1000000</v>
      </c>
      <c r="K234" s="103">
        <v>0</v>
      </c>
      <c r="L234" s="103">
        <v>0</v>
      </c>
      <c r="M234" s="104">
        <v>0</v>
      </c>
    </row>
    <row r="235" spans="1:13" ht="18.75">
      <c r="A235" s="14" t="s">
        <v>9</v>
      </c>
      <c r="B235" s="13" t="s">
        <v>58</v>
      </c>
      <c r="C235" s="12" t="s">
        <v>107</v>
      </c>
      <c r="D235" s="11" t="s">
        <v>63</v>
      </c>
      <c r="E235" s="11" t="s">
        <v>37</v>
      </c>
      <c r="F235" s="11" t="s">
        <v>15</v>
      </c>
      <c r="G235" s="10" t="s">
        <v>57</v>
      </c>
      <c r="H235" s="96">
        <v>819000</v>
      </c>
      <c r="I235" s="97">
        <v>0</v>
      </c>
      <c r="J235" s="98">
        <v>1000000</v>
      </c>
      <c r="K235" s="98">
        <v>0</v>
      </c>
      <c r="L235" s="98">
        <v>0</v>
      </c>
      <c r="M235" s="58">
        <v>0</v>
      </c>
    </row>
    <row r="236" spans="1:13" ht="56.25">
      <c r="A236" s="14"/>
      <c r="B236" s="18" t="s">
        <v>307</v>
      </c>
      <c r="C236" s="12" t="s">
        <v>107</v>
      </c>
      <c r="D236" s="11" t="s">
        <v>63</v>
      </c>
      <c r="E236" s="11" t="s">
        <v>37</v>
      </c>
      <c r="F236" s="11">
        <v>70750</v>
      </c>
      <c r="G236" s="10"/>
      <c r="H236" s="96">
        <f>H237</f>
        <v>100000</v>
      </c>
      <c r="I236" s="96">
        <f t="shared" ref="I236:M236" si="133">I237</f>
        <v>100000</v>
      </c>
      <c r="J236" s="96">
        <f t="shared" si="133"/>
        <v>0</v>
      </c>
      <c r="K236" s="96">
        <f t="shared" si="133"/>
        <v>0</v>
      </c>
      <c r="L236" s="96">
        <f t="shared" si="133"/>
        <v>0</v>
      </c>
      <c r="M236" s="96">
        <f t="shared" si="133"/>
        <v>0</v>
      </c>
    </row>
    <row r="237" spans="1:13" ht="37.5">
      <c r="A237" s="14"/>
      <c r="B237" s="18" t="s">
        <v>133</v>
      </c>
      <c r="C237" s="12" t="s">
        <v>107</v>
      </c>
      <c r="D237" s="11" t="s">
        <v>63</v>
      </c>
      <c r="E237" s="11" t="s">
        <v>37</v>
      </c>
      <c r="F237" s="11">
        <v>70750</v>
      </c>
      <c r="G237" s="10">
        <v>600</v>
      </c>
      <c r="H237" s="96">
        <f>H238</f>
        <v>100000</v>
      </c>
      <c r="I237" s="96">
        <f t="shared" ref="I237:M237" si="134">I238</f>
        <v>100000</v>
      </c>
      <c r="J237" s="96">
        <f t="shared" si="134"/>
        <v>0</v>
      </c>
      <c r="K237" s="96">
        <f t="shared" si="134"/>
        <v>0</v>
      </c>
      <c r="L237" s="96">
        <f t="shared" si="134"/>
        <v>0</v>
      </c>
      <c r="M237" s="96">
        <f t="shared" si="134"/>
        <v>0</v>
      </c>
    </row>
    <row r="238" spans="1:13" ht="18.75">
      <c r="A238" s="14"/>
      <c r="B238" s="13" t="s">
        <v>132</v>
      </c>
      <c r="C238" s="12" t="s">
        <v>107</v>
      </c>
      <c r="D238" s="11" t="s">
        <v>63</v>
      </c>
      <c r="E238" s="11" t="s">
        <v>37</v>
      </c>
      <c r="F238" s="11">
        <v>70750</v>
      </c>
      <c r="G238" s="10">
        <v>610</v>
      </c>
      <c r="H238" s="96">
        <v>100000</v>
      </c>
      <c r="I238" s="97">
        <v>100000</v>
      </c>
      <c r="J238" s="98">
        <v>0</v>
      </c>
      <c r="K238" s="98">
        <v>0</v>
      </c>
      <c r="L238" s="98">
        <v>0</v>
      </c>
      <c r="M238" s="58">
        <v>0</v>
      </c>
    </row>
    <row r="239" spans="1:13" ht="56.25">
      <c r="A239" s="14"/>
      <c r="B239" s="18" t="s">
        <v>308</v>
      </c>
      <c r="C239" s="12" t="s">
        <v>107</v>
      </c>
      <c r="D239" s="11" t="s">
        <v>63</v>
      </c>
      <c r="E239" s="11" t="s">
        <v>37</v>
      </c>
      <c r="F239" s="11" t="s">
        <v>306</v>
      </c>
      <c r="G239" s="10"/>
      <c r="H239" s="96">
        <f>H240</f>
        <v>1010.1</v>
      </c>
      <c r="I239" s="96">
        <f t="shared" ref="I239:M239" si="135">I240</f>
        <v>0</v>
      </c>
      <c r="J239" s="96">
        <f t="shared" si="135"/>
        <v>0</v>
      </c>
      <c r="K239" s="96">
        <f t="shared" si="135"/>
        <v>0</v>
      </c>
      <c r="L239" s="96">
        <f t="shared" si="135"/>
        <v>0</v>
      </c>
      <c r="M239" s="96">
        <f t="shared" si="135"/>
        <v>0</v>
      </c>
    </row>
    <row r="240" spans="1:13" ht="37.5">
      <c r="A240" s="79"/>
      <c r="B240" s="18" t="s">
        <v>133</v>
      </c>
      <c r="C240" s="12" t="s">
        <v>107</v>
      </c>
      <c r="D240" s="11" t="s">
        <v>63</v>
      </c>
      <c r="E240" s="11" t="s">
        <v>37</v>
      </c>
      <c r="F240" s="11" t="s">
        <v>306</v>
      </c>
      <c r="G240" s="10">
        <v>600</v>
      </c>
      <c r="H240" s="96">
        <f>H241</f>
        <v>1010.1</v>
      </c>
      <c r="I240" s="96">
        <f t="shared" ref="I240:M240" si="136">I241</f>
        <v>0</v>
      </c>
      <c r="J240" s="96">
        <f t="shared" si="136"/>
        <v>0</v>
      </c>
      <c r="K240" s="96">
        <f t="shared" si="136"/>
        <v>0</v>
      </c>
      <c r="L240" s="96">
        <f t="shared" si="136"/>
        <v>0</v>
      </c>
      <c r="M240" s="96">
        <f t="shared" si="136"/>
        <v>0</v>
      </c>
    </row>
    <row r="241" spans="1:13" ht="18.75">
      <c r="A241" s="79"/>
      <c r="B241" s="13" t="s">
        <v>132</v>
      </c>
      <c r="C241" s="12" t="s">
        <v>107</v>
      </c>
      <c r="D241" s="11" t="s">
        <v>63</v>
      </c>
      <c r="E241" s="11" t="s">
        <v>37</v>
      </c>
      <c r="F241" s="11" t="s">
        <v>306</v>
      </c>
      <c r="G241" s="10">
        <v>610</v>
      </c>
      <c r="H241" s="96">
        <v>1010.1</v>
      </c>
      <c r="I241" s="96">
        <v>0</v>
      </c>
      <c r="J241" s="58">
        <v>0</v>
      </c>
      <c r="K241" s="58">
        <v>0</v>
      </c>
      <c r="L241" s="58">
        <v>0</v>
      </c>
      <c r="M241" s="58">
        <v>0</v>
      </c>
    </row>
    <row r="242" spans="1:13" ht="37.5">
      <c r="A242" s="24" t="s">
        <v>9</v>
      </c>
      <c r="B242" s="23" t="s">
        <v>152</v>
      </c>
      <c r="C242" s="22" t="s">
        <v>107</v>
      </c>
      <c r="D242" s="21" t="s">
        <v>56</v>
      </c>
      <c r="E242" s="21" t="s">
        <v>2</v>
      </c>
      <c r="F242" s="21" t="s">
        <v>1</v>
      </c>
      <c r="G242" s="20" t="s">
        <v>9</v>
      </c>
      <c r="H242" s="99">
        <f>H243</f>
        <v>4606541.76</v>
      </c>
      <c r="I242" s="99">
        <f>I243</f>
        <v>2927147.45</v>
      </c>
      <c r="J242" s="99">
        <f t="shared" ref="J242:M242" si="137">J243</f>
        <v>0</v>
      </c>
      <c r="K242" s="99">
        <f t="shared" si="137"/>
        <v>0</v>
      </c>
      <c r="L242" s="99">
        <f t="shared" si="137"/>
        <v>0</v>
      </c>
      <c r="M242" s="99">
        <f t="shared" si="137"/>
        <v>0</v>
      </c>
    </row>
    <row r="243" spans="1:13" ht="37.5">
      <c r="A243" s="19" t="s">
        <v>9</v>
      </c>
      <c r="B243" s="18" t="s">
        <v>151</v>
      </c>
      <c r="C243" s="17" t="s">
        <v>107</v>
      </c>
      <c r="D243" s="16" t="s">
        <v>56</v>
      </c>
      <c r="E243" s="16" t="s">
        <v>5</v>
      </c>
      <c r="F243" s="16" t="s">
        <v>1</v>
      </c>
      <c r="G243" s="15" t="s">
        <v>9</v>
      </c>
      <c r="H243" s="94">
        <f>H244+H249+H258+H255+H261+H252</f>
        <v>4606541.76</v>
      </c>
      <c r="I243" s="94">
        <f>I244+I249+I258+I255+I261</f>
        <v>2927147.45</v>
      </c>
      <c r="J243" s="94">
        <f t="shared" ref="J243:M243" si="138">J244</f>
        <v>0</v>
      </c>
      <c r="K243" s="94">
        <f t="shared" si="138"/>
        <v>0</v>
      </c>
      <c r="L243" s="94">
        <f t="shared" si="138"/>
        <v>0</v>
      </c>
      <c r="M243" s="94">
        <f t="shared" si="138"/>
        <v>0</v>
      </c>
    </row>
    <row r="244" spans="1:13" ht="37.5">
      <c r="A244" s="19" t="s">
        <v>9</v>
      </c>
      <c r="B244" s="18" t="s">
        <v>150</v>
      </c>
      <c r="C244" s="17" t="s">
        <v>107</v>
      </c>
      <c r="D244" s="16" t="s">
        <v>56</v>
      </c>
      <c r="E244" s="16" t="s">
        <v>5</v>
      </c>
      <c r="F244" s="16" t="s">
        <v>15</v>
      </c>
      <c r="G244" s="15" t="s">
        <v>9</v>
      </c>
      <c r="H244" s="94">
        <f>H245+H247</f>
        <v>325325.99</v>
      </c>
      <c r="I244" s="94">
        <f t="shared" ref="I244:M244" si="139">I247</f>
        <v>0</v>
      </c>
      <c r="J244" s="94">
        <f t="shared" si="139"/>
        <v>0</v>
      </c>
      <c r="K244" s="94">
        <f t="shared" si="139"/>
        <v>0</v>
      </c>
      <c r="L244" s="94">
        <f t="shared" si="139"/>
        <v>0</v>
      </c>
      <c r="M244" s="94">
        <f t="shared" si="139"/>
        <v>0</v>
      </c>
    </row>
    <row r="245" spans="1:13" ht="75">
      <c r="A245" s="86"/>
      <c r="B245" s="18" t="s">
        <v>71</v>
      </c>
      <c r="C245" s="17" t="s">
        <v>107</v>
      </c>
      <c r="D245" s="16" t="s">
        <v>56</v>
      </c>
      <c r="E245" s="16" t="s">
        <v>5</v>
      </c>
      <c r="F245" s="16" t="s">
        <v>15</v>
      </c>
      <c r="G245" s="15">
        <v>100</v>
      </c>
      <c r="H245" s="94">
        <f>H246</f>
        <v>283870.69</v>
      </c>
      <c r="I245" s="94">
        <f t="shared" ref="I245:M245" si="140">I246</f>
        <v>0</v>
      </c>
      <c r="J245" s="94">
        <f t="shared" si="140"/>
        <v>0</v>
      </c>
      <c r="K245" s="94">
        <f t="shared" si="140"/>
        <v>0</v>
      </c>
      <c r="L245" s="94">
        <f t="shared" si="140"/>
        <v>0</v>
      </c>
      <c r="M245" s="94">
        <f t="shared" si="140"/>
        <v>0</v>
      </c>
    </row>
    <row r="246" spans="1:13" ht="18.75">
      <c r="A246" s="86"/>
      <c r="B246" s="13" t="s">
        <v>86</v>
      </c>
      <c r="C246" s="17" t="s">
        <v>107</v>
      </c>
      <c r="D246" s="16" t="s">
        <v>56</v>
      </c>
      <c r="E246" s="16" t="s">
        <v>5</v>
      </c>
      <c r="F246" s="16" t="s">
        <v>15</v>
      </c>
      <c r="G246" s="15">
        <v>110</v>
      </c>
      <c r="H246" s="94">
        <v>283870.69</v>
      </c>
      <c r="I246" s="94">
        <v>0</v>
      </c>
      <c r="J246" s="94">
        <v>0</v>
      </c>
      <c r="K246" s="94">
        <v>0</v>
      </c>
      <c r="L246" s="94">
        <v>0</v>
      </c>
      <c r="M246" s="94">
        <v>0</v>
      </c>
    </row>
    <row r="247" spans="1:13" ht="37.5">
      <c r="A247" s="19" t="s">
        <v>9</v>
      </c>
      <c r="B247" s="18" t="s">
        <v>18</v>
      </c>
      <c r="C247" s="17" t="s">
        <v>107</v>
      </c>
      <c r="D247" s="16" t="s">
        <v>56</v>
      </c>
      <c r="E247" s="16" t="s">
        <v>5</v>
      </c>
      <c r="F247" s="16" t="s">
        <v>15</v>
      </c>
      <c r="G247" s="15">
        <v>200</v>
      </c>
      <c r="H247" s="94">
        <f>H248</f>
        <v>41455.300000000003</v>
      </c>
      <c r="I247" s="94">
        <f t="shared" ref="I247:L247" si="141">I248</f>
        <v>0</v>
      </c>
      <c r="J247" s="94">
        <f t="shared" si="141"/>
        <v>0</v>
      </c>
      <c r="K247" s="94">
        <f t="shared" si="141"/>
        <v>0</v>
      </c>
      <c r="L247" s="94">
        <f t="shared" si="141"/>
        <v>0</v>
      </c>
      <c r="M247" s="95">
        <v>0</v>
      </c>
    </row>
    <row r="248" spans="1:13" ht="37.5">
      <c r="A248" s="14" t="s">
        <v>9</v>
      </c>
      <c r="B248" s="13" t="s">
        <v>17</v>
      </c>
      <c r="C248" s="12" t="s">
        <v>107</v>
      </c>
      <c r="D248" s="11" t="s">
        <v>56</v>
      </c>
      <c r="E248" s="11" t="s">
        <v>5</v>
      </c>
      <c r="F248" s="11" t="s">
        <v>15</v>
      </c>
      <c r="G248" s="10" t="s">
        <v>14</v>
      </c>
      <c r="H248" s="96">
        <v>41455.300000000003</v>
      </c>
      <c r="I248" s="97">
        <v>0</v>
      </c>
      <c r="J248" s="98">
        <v>0</v>
      </c>
      <c r="K248" s="98">
        <v>0</v>
      </c>
      <c r="L248" s="98">
        <v>0</v>
      </c>
      <c r="M248" s="58">
        <v>0</v>
      </c>
    </row>
    <row r="249" spans="1:13" ht="56.25">
      <c r="A249" s="63"/>
      <c r="B249" s="48" t="s">
        <v>267</v>
      </c>
      <c r="C249" s="12" t="s">
        <v>107</v>
      </c>
      <c r="D249" s="11" t="s">
        <v>56</v>
      </c>
      <c r="E249" s="11" t="s">
        <v>5</v>
      </c>
      <c r="F249" s="11">
        <v>80020</v>
      </c>
      <c r="G249" s="10"/>
      <c r="H249" s="96">
        <f>H250</f>
        <v>158544.70000000001</v>
      </c>
      <c r="I249" s="96">
        <f t="shared" ref="I249:M249" si="142">I250</f>
        <v>0</v>
      </c>
      <c r="J249" s="96">
        <f t="shared" si="142"/>
        <v>0</v>
      </c>
      <c r="K249" s="96">
        <f t="shared" si="142"/>
        <v>0</v>
      </c>
      <c r="L249" s="96">
        <f t="shared" si="142"/>
        <v>0</v>
      </c>
      <c r="M249" s="96">
        <f t="shared" si="142"/>
        <v>0</v>
      </c>
    </row>
    <row r="250" spans="1:13" ht="18.75">
      <c r="A250" s="63"/>
      <c r="B250" s="48" t="s">
        <v>10</v>
      </c>
      <c r="C250" s="12" t="s">
        <v>107</v>
      </c>
      <c r="D250" s="11" t="s">
        <v>56</v>
      </c>
      <c r="E250" s="11" t="s">
        <v>5</v>
      </c>
      <c r="F250" s="11">
        <v>80020</v>
      </c>
      <c r="G250" s="10">
        <v>500</v>
      </c>
      <c r="H250" s="96">
        <f>H251</f>
        <v>158544.70000000001</v>
      </c>
      <c r="I250" s="96">
        <f t="shared" ref="I250:M250" si="143">I251</f>
        <v>0</v>
      </c>
      <c r="J250" s="96">
        <f t="shared" si="143"/>
        <v>0</v>
      </c>
      <c r="K250" s="96">
        <f t="shared" si="143"/>
        <v>0</v>
      </c>
      <c r="L250" s="96">
        <f t="shared" si="143"/>
        <v>0</v>
      </c>
      <c r="M250" s="96">
        <f t="shared" si="143"/>
        <v>0</v>
      </c>
    </row>
    <row r="251" spans="1:13" ht="18.75">
      <c r="A251" s="63"/>
      <c r="B251" s="48" t="s">
        <v>8</v>
      </c>
      <c r="C251" s="12" t="s">
        <v>107</v>
      </c>
      <c r="D251" s="11" t="s">
        <v>56</v>
      </c>
      <c r="E251" s="11" t="s">
        <v>5</v>
      </c>
      <c r="F251" s="11">
        <v>80020</v>
      </c>
      <c r="G251" s="10">
        <v>540</v>
      </c>
      <c r="H251" s="96">
        <v>158544.70000000001</v>
      </c>
      <c r="I251" s="96">
        <v>0</v>
      </c>
      <c r="J251" s="58">
        <v>0</v>
      </c>
      <c r="K251" s="58">
        <v>0</v>
      </c>
      <c r="L251" s="58">
        <v>0</v>
      </c>
      <c r="M251" s="58">
        <v>0</v>
      </c>
    </row>
    <row r="252" spans="1:13" ht="75">
      <c r="A252" s="84"/>
      <c r="B252" s="48" t="s">
        <v>302</v>
      </c>
      <c r="C252" s="12" t="s">
        <v>107</v>
      </c>
      <c r="D252" s="11" t="s">
        <v>56</v>
      </c>
      <c r="E252" s="11" t="s">
        <v>5</v>
      </c>
      <c r="F252" s="11">
        <v>80110</v>
      </c>
      <c r="G252" s="10"/>
      <c r="H252" s="96">
        <f>H253</f>
        <v>684523.62</v>
      </c>
      <c r="I252" s="96">
        <f t="shared" ref="I252:M252" si="144">I253</f>
        <v>0</v>
      </c>
      <c r="J252" s="96">
        <f t="shared" si="144"/>
        <v>0</v>
      </c>
      <c r="K252" s="96">
        <f t="shared" si="144"/>
        <v>0</v>
      </c>
      <c r="L252" s="96">
        <f t="shared" si="144"/>
        <v>0</v>
      </c>
      <c r="M252" s="96">
        <f t="shared" si="144"/>
        <v>0</v>
      </c>
    </row>
    <row r="253" spans="1:13" ht="18.75">
      <c r="A253" s="84"/>
      <c r="B253" s="48" t="s">
        <v>10</v>
      </c>
      <c r="C253" s="12" t="s">
        <v>107</v>
      </c>
      <c r="D253" s="11" t="s">
        <v>56</v>
      </c>
      <c r="E253" s="11" t="s">
        <v>5</v>
      </c>
      <c r="F253" s="11">
        <v>80110</v>
      </c>
      <c r="G253" s="10">
        <v>500</v>
      </c>
      <c r="H253" s="96">
        <f>H254</f>
        <v>684523.62</v>
      </c>
      <c r="I253" s="96">
        <f t="shared" ref="I253:M253" si="145">I254</f>
        <v>0</v>
      </c>
      <c r="J253" s="96">
        <f t="shared" si="145"/>
        <v>0</v>
      </c>
      <c r="K253" s="96">
        <f t="shared" si="145"/>
        <v>0</v>
      </c>
      <c r="L253" s="96">
        <f t="shared" si="145"/>
        <v>0</v>
      </c>
      <c r="M253" s="96">
        <f t="shared" si="145"/>
        <v>0</v>
      </c>
    </row>
    <row r="254" spans="1:13" ht="18.75">
      <c r="A254" s="84"/>
      <c r="B254" s="48" t="s">
        <v>8</v>
      </c>
      <c r="C254" s="12" t="s">
        <v>107</v>
      </c>
      <c r="D254" s="11" t="s">
        <v>56</v>
      </c>
      <c r="E254" s="11" t="s">
        <v>5</v>
      </c>
      <c r="F254" s="11">
        <v>80110</v>
      </c>
      <c r="G254" s="10">
        <v>540</v>
      </c>
      <c r="H254" s="96">
        <v>684523.62</v>
      </c>
      <c r="I254" s="96">
        <v>0</v>
      </c>
      <c r="J254" s="58">
        <v>0</v>
      </c>
      <c r="K254" s="58">
        <v>0</v>
      </c>
      <c r="L254" s="58">
        <v>0</v>
      </c>
      <c r="M254" s="58">
        <v>0</v>
      </c>
    </row>
    <row r="255" spans="1:13" ht="37.5">
      <c r="A255" s="66"/>
      <c r="B255" s="48" t="s">
        <v>275</v>
      </c>
      <c r="C255" s="12" t="s">
        <v>107</v>
      </c>
      <c r="D255" s="11" t="s">
        <v>56</v>
      </c>
      <c r="E255" s="11" t="s">
        <v>5</v>
      </c>
      <c r="F255" s="11">
        <v>70140</v>
      </c>
      <c r="G255" s="10"/>
      <c r="H255" s="96">
        <f>H256</f>
        <v>749576.12</v>
      </c>
      <c r="I255" s="96">
        <f t="shared" ref="I255:M255" si="146">I256</f>
        <v>749576.12</v>
      </c>
      <c r="J255" s="96">
        <f t="shared" si="146"/>
        <v>0</v>
      </c>
      <c r="K255" s="96">
        <f t="shared" si="146"/>
        <v>0</v>
      </c>
      <c r="L255" s="96">
        <f t="shared" si="146"/>
        <v>0</v>
      </c>
      <c r="M255" s="96">
        <f t="shared" si="146"/>
        <v>0</v>
      </c>
    </row>
    <row r="256" spans="1:13" ht="18.75">
      <c r="A256" s="78"/>
      <c r="B256" s="48" t="s">
        <v>10</v>
      </c>
      <c r="C256" s="12" t="s">
        <v>107</v>
      </c>
      <c r="D256" s="11" t="s">
        <v>56</v>
      </c>
      <c r="E256" s="11" t="s">
        <v>5</v>
      </c>
      <c r="F256" s="11">
        <v>70140</v>
      </c>
      <c r="G256" s="10">
        <v>500</v>
      </c>
      <c r="H256" s="96">
        <f>H257</f>
        <v>749576.12</v>
      </c>
      <c r="I256" s="96">
        <f t="shared" ref="I256:M256" si="147">I257</f>
        <v>749576.12</v>
      </c>
      <c r="J256" s="96">
        <f t="shared" si="147"/>
        <v>0</v>
      </c>
      <c r="K256" s="96">
        <f t="shared" si="147"/>
        <v>0</v>
      </c>
      <c r="L256" s="96">
        <f t="shared" si="147"/>
        <v>0</v>
      </c>
      <c r="M256" s="96">
        <f t="shared" si="147"/>
        <v>0</v>
      </c>
    </row>
    <row r="257" spans="1:13" ht="18.75">
      <c r="A257" s="78"/>
      <c r="B257" s="48" t="s">
        <v>8</v>
      </c>
      <c r="C257" s="12" t="s">
        <v>107</v>
      </c>
      <c r="D257" s="11" t="s">
        <v>56</v>
      </c>
      <c r="E257" s="11" t="s">
        <v>5</v>
      </c>
      <c r="F257" s="11">
        <v>70140</v>
      </c>
      <c r="G257" s="10">
        <v>540</v>
      </c>
      <c r="H257" s="96">
        <v>749576.12</v>
      </c>
      <c r="I257" s="96">
        <v>749576.12</v>
      </c>
      <c r="J257" s="58">
        <v>0</v>
      </c>
      <c r="K257" s="58">
        <v>0</v>
      </c>
      <c r="L257" s="58">
        <v>0</v>
      </c>
      <c r="M257" s="58">
        <v>0</v>
      </c>
    </row>
    <row r="258" spans="1:13" ht="37.5">
      <c r="A258" s="63"/>
      <c r="B258" s="48" t="s">
        <v>268</v>
      </c>
      <c r="C258" s="12" t="s">
        <v>107</v>
      </c>
      <c r="D258" s="11" t="s">
        <v>56</v>
      </c>
      <c r="E258" s="11" t="s">
        <v>5</v>
      </c>
      <c r="F258" s="11" t="s">
        <v>266</v>
      </c>
      <c r="G258" s="10"/>
      <c r="H258" s="96">
        <f t="shared" ref="H258:M258" si="148">H259</f>
        <v>511000</v>
      </c>
      <c r="I258" s="96">
        <f t="shared" si="148"/>
        <v>0</v>
      </c>
      <c r="J258" s="96">
        <f t="shared" si="148"/>
        <v>0</v>
      </c>
      <c r="K258" s="96">
        <f t="shared" si="148"/>
        <v>0</v>
      </c>
      <c r="L258" s="96">
        <f t="shared" si="148"/>
        <v>0</v>
      </c>
      <c r="M258" s="96">
        <f t="shared" si="148"/>
        <v>0</v>
      </c>
    </row>
    <row r="259" spans="1:13" ht="18.75">
      <c r="A259" s="63"/>
      <c r="B259" s="48" t="s">
        <v>10</v>
      </c>
      <c r="C259" s="12" t="s">
        <v>107</v>
      </c>
      <c r="D259" s="11" t="s">
        <v>56</v>
      </c>
      <c r="E259" s="11" t="s">
        <v>5</v>
      </c>
      <c r="F259" s="11" t="s">
        <v>266</v>
      </c>
      <c r="G259" s="10">
        <v>500</v>
      </c>
      <c r="H259" s="96">
        <f>H260</f>
        <v>511000</v>
      </c>
      <c r="I259" s="96">
        <f t="shared" ref="I259" si="149">I260</f>
        <v>0</v>
      </c>
      <c r="J259" s="96">
        <f t="shared" ref="J259" si="150">J260</f>
        <v>0</v>
      </c>
      <c r="K259" s="96">
        <f t="shared" ref="K259" si="151">K260</f>
        <v>0</v>
      </c>
      <c r="L259" s="96">
        <f t="shared" ref="L259" si="152">L260</f>
        <v>0</v>
      </c>
      <c r="M259" s="96">
        <f t="shared" ref="M259" si="153">M260</f>
        <v>0</v>
      </c>
    </row>
    <row r="260" spans="1:13" ht="18.75">
      <c r="A260" s="63"/>
      <c r="B260" s="48" t="s">
        <v>8</v>
      </c>
      <c r="C260" s="12" t="s">
        <v>107</v>
      </c>
      <c r="D260" s="11" t="s">
        <v>56</v>
      </c>
      <c r="E260" s="11" t="s">
        <v>5</v>
      </c>
      <c r="F260" s="11" t="s">
        <v>266</v>
      </c>
      <c r="G260" s="10">
        <v>540</v>
      </c>
      <c r="H260" s="96">
        <v>511000</v>
      </c>
      <c r="I260" s="96">
        <v>0</v>
      </c>
      <c r="J260" s="58">
        <v>0</v>
      </c>
      <c r="K260" s="58">
        <v>0</v>
      </c>
      <c r="L260" s="58">
        <v>0</v>
      </c>
      <c r="M260" s="58">
        <v>0</v>
      </c>
    </row>
    <row r="261" spans="1:13" ht="37.5">
      <c r="A261" s="81"/>
      <c r="B261" s="48" t="s">
        <v>334</v>
      </c>
      <c r="C261" s="12" t="s">
        <v>107</v>
      </c>
      <c r="D261" s="11" t="s">
        <v>56</v>
      </c>
      <c r="E261" s="11" t="s">
        <v>5</v>
      </c>
      <c r="F261" s="11" t="s">
        <v>305</v>
      </c>
      <c r="G261" s="10"/>
      <c r="H261" s="96">
        <f>H262</f>
        <v>2177571.33</v>
      </c>
      <c r="I261" s="96">
        <f>I262</f>
        <v>2177571.33</v>
      </c>
      <c r="J261" s="96">
        <f t="shared" ref="J261:M261" si="154">J262</f>
        <v>0</v>
      </c>
      <c r="K261" s="96">
        <f t="shared" si="154"/>
        <v>0</v>
      </c>
      <c r="L261" s="96">
        <f t="shared" si="154"/>
        <v>0</v>
      </c>
      <c r="M261" s="96">
        <f t="shared" si="154"/>
        <v>0</v>
      </c>
    </row>
    <row r="262" spans="1:13" ht="75">
      <c r="A262" s="88"/>
      <c r="B262" s="18" t="s">
        <v>71</v>
      </c>
      <c r="C262" s="12" t="s">
        <v>107</v>
      </c>
      <c r="D262" s="11" t="s">
        <v>56</v>
      </c>
      <c r="E262" s="11" t="s">
        <v>5</v>
      </c>
      <c r="F262" s="11" t="s">
        <v>305</v>
      </c>
      <c r="G262" s="10">
        <v>100</v>
      </c>
      <c r="H262" s="96">
        <f>H263</f>
        <v>2177571.33</v>
      </c>
      <c r="I262" s="96">
        <f t="shared" ref="I262:M262" si="155">I263</f>
        <v>2177571.33</v>
      </c>
      <c r="J262" s="96">
        <f t="shared" si="155"/>
        <v>0</v>
      </c>
      <c r="K262" s="96">
        <f t="shared" si="155"/>
        <v>0</v>
      </c>
      <c r="L262" s="96">
        <f t="shared" si="155"/>
        <v>0</v>
      </c>
      <c r="M262" s="96">
        <f t="shared" si="155"/>
        <v>0</v>
      </c>
    </row>
    <row r="263" spans="1:13" ht="18.75">
      <c r="A263" s="88"/>
      <c r="B263" s="13" t="s">
        <v>86</v>
      </c>
      <c r="C263" s="12" t="s">
        <v>107</v>
      </c>
      <c r="D263" s="11" t="s">
        <v>56</v>
      </c>
      <c r="E263" s="11" t="s">
        <v>5</v>
      </c>
      <c r="F263" s="11" t="s">
        <v>305</v>
      </c>
      <c r="G263" s="10">
        <v>110</v>
      </c>
      <c r="H263" s="96">
        <v>2177571.33</v>
      </c>
      <c r="I263" s="96">
        <v>2177571.33</v>
      </c>
      <c r="J263" s="96">
        <v>0</v>
      </c>
      <c r="K263" s="96">
        <v>0</v>
      </c>
      <c r="L263" s="96">
        <v>0</v>
      </c>
      <c r="M263" s="96">
        <v>0</v>
      </c>
    </row>
    <row r="264" spans="1:13" ht="37.5">
      <c r="A264" s="24" t="s">
        <v>9</v>
      </c>
      <c r="B264" s="23" t="s">
        <v>149</v>
      </c>
      <c r="C264" s="22" t="s">
        <v>107</v>
      </c>
      <c r="D264" s="21" t="s">
        <v>52</v>
      </c>
      <c r="E264" s="21" t="s">
        <v>2</v>
      </c>
      <c r="F264" s="21" t="s">
        <v>1</v>
      </c>
      <c r="G264" s="20" t="s">
        <v>9</v>
      </c>
      <c r="H264" s="99">
        <f>H265+H300+H304+H311+H336+H332</f>
        <v>177784753.51999998</v>
      </c>
      <c r="I264" s="99">
        <f>I265+I300+I304+I311+I336+I332</f>
        <v>46375453.469999999</v>
      </c>
      <c r="J264" s="99">
        <f t="shared" ref="J264:M264" si="156">J265+J300+J304+J311</f>
        <v>105585990.28</v>
      </c>
      <c r="K264" s="99">
        <f t="shared" si="156"/>
        <v>0</v>
      </c>
      <c r="L264" s="99">
        <f t="shared" si="156"/>
        <v>96053353.280000001</v>
      </c>
      <c r="M264" s="99">
        <f t="shared" si="156"/>
        <v>0</v>
      </c>
    </row>
    <row r="265" spans="1:13" ht="37.5">
      <c r="A265" s="19" t="s">
        <v>9</v>
      </c>
      <c r="B265" s="18" t="s">
        <v>148</v>
      </c>
      <c r="C265" s="17" t="s">
        <v>107</v>
      </c>
      <c r="D265" s="16" t="s">
        <v>52</v>
      </c>
      <c r="E265" s="16" t="s">
        <v>5</v>
      </c>
      <c r="F265" s="16" t="s">
        <v>1</v>
      </c>
      <c r="G265" s="15" t="s">
        <v>9</v>
      </c>
      <c r="H265" s="94">
        <f>H266+H273+H284+H287+H292+H295</f>
        <v>151919320.97999999</v>
      </c>
      <c r="I265" s="94">
        <f>I266+I273+I284+I287+I292+I295</f>
        <v>40761531</v>
      </c>
      <c r="J265" s="94">
        <f>J266+J273+J284+J287+J292+J295</f>
        <v>103680990.28</v>
      </c>
      <c r="K265" s="94">
        <f t="shared" ref="K265:M265" si="157">K266+K273</f>
        <v>0</v>
      </c>
      <c r="L265" s="94">
        <f t="shared" si="157"/>
        <v>94498353.280000001</v>
      </c>
      <c r="M265" s="94">
        <f t="shared" si="157"/>
        <v>0</v>
      </c>
    </row>
    <row r="266" spans="1:13" ht="37.5">
      <c r="A266" s="19" t="s">
        <v>9</v>
      </c>
      <c r="B266" s="18" t="s">
        <v>72</v>
      </c>
      <c r="C266" s="17" t="s">
        <v>107</v>
      </c>
      <c r="D266" s="16" t="s">
        <v>52</v>
      </c>
      <c r="E266" s="16" t="s">
        <v>5</v>
      </c>
      <c r="F266" s="16" t="s">
        <v>25</v>
      </c>
      <c r="G266" s="15" t="s">
        <v>9</v>
      </c>
      <c r="H266" s="94">
        <f>H267+H269+H271</f>
        <v>3282725.3</v>
      </c>
      <c r="I266" s="94">
        <f t="shared" ref="I266:M266" si="158">I267+I269+I271</f>
        <v>0</v>
      </c>
      <c r="J266" s="94">
        <f t="shared" si="158"/>
        <v>3328925.3</v>
      </c>
      <c r="K266" s="94">
        <f t="shared" si="158"/>
        <v>0</v>
      </c>
      <c r="L266" s="94">
        <f t="shared" si="158"/>
        <v>3328925.3</v>
      </c>
      <c r="M266" s="94">
        <f t="shared" si="158"/>
        <v>0</v>
      </c>
    </row>
    <row r="267" spans="1:13" ht="75">
      <c r="A267" s="19" t="s">
        <v>9</v>
      </c>
      <c r="B267" s="18" t="s">
        <v>71</v>
      </c>
      <c r="C267" s="17" t="s">
        <v>107</v>
      </c>
      <c r="D267" s="16" t="s">
        <v>52</v>
      </c>
      <c r="E267" s="16" t="s">
        <v>5</v>
      </c>
      <c r="F267" s="16" t="s">
        <v>25</v>
      </c>
      <c r="G267" s="15">
        <v>100</v>
      </c>
      <c r="H267" s="94">
        <f>H268</f>
        <v>3210725.3</v>
      </c>
      <c r="I267" s="94">
        <f t="shared" ref="I267:M267" si="159">I268</f>
        <v>0</v>
      </c>
      <c r="J267" s="94">
        <f t="shared" si="159"/>
        <v>3210725.3</v>
      </c>
      <c r="K267" s="94">
        <f t="shared" si="159"/>
        <v>0</v>
      </c>
      <c r="L267" s="94">
        <f t="shared" si="159"/>
        <v>3210725.3</v>
      </c>
      <c r="M267" s="94">
        <f t="shared" si="159"/>
        <v>0</v>
      </c>
    </row>
    <row r="268" spans="1:13" ht="37.5">
      <c r="A268" s="14" t="s">
        <v>9</v>
      </c>
      <c r="B268" s="13" t="s">
        <v>70</v>
      </c>
      <c r="C268" s="12" t="s">
        <v>107</v>
      </c>
      <c r="D268" s="11" t="s">
        <v>52</v>
      </c>
      <c r="E268" s="11" t="s">
        <v>5</v>
      </c>
      <c r="F268" s="11" t="s">
        <v>25</v>
      </c>
      <c r="G268" s="10" t="s">
        <v>69</v>
      </c>
      <c r="H268" s="96">
        <v>3210725.3</v>
      </c>
      <c r="I268" s="97">
        <v>0</v>
      </c>
      <c r="J268" s="98">
        <v>3210725.3</v>
      </c>
      <c r="K268" s="98">
        <v>0</v>
      </c>
      <c r="L268" s="98">
        <v>3210725.3</v>
      </c>
      <c r="M268" s="58">
        <v>0</v>
      </c>
    </row>
    <row r="269" spans="1:13" ht="37.5">
      <c r="A269" s="24" t="s">
        <v>9</v>
      </c>
      <c r="B269" s="23" t="s">
        <v>18</v>
      </c>
      <c r="C269" s="22" t="s">
        <v>107</v>
      </c>
      <c r="D269" s="21" t="s">
        <v>52</v>
      </c>
      <c r="E269" s="21" t="s">
        <v>5</v>
      </c>
      <c r="F269" s="21" t="s">
        <v>25</v>
      </c>
      <c r="G269" s="20">
        <v>200</v>
      </c>
      <c r="H269" s="99">
        <f>H270</f>
        <v>71000</v>
      </c>
      <c r="I269" s="99">
        <f t="shared" ref="I269:M269" si="160">I270</f>
        <v>0</v>
      </c>
      <c r="J269" s="99">
        <f t="shared" si="160"/>
        <v>117200</v>
      </c>
      <c r="K269" s="99">
        <f t="shared" si="160"/>
        <v>0</v>
      </c>
      <c r="L269" s="99">
        <f t="shared" si="160"/>
        <v>117200</v>
      </c>
      <c r="M269" s="99">
        <f t="shared" si="160"/>
        <v>0</v>
      </c>
    </row>
    <row r="270" spans="1:13" ht="37.5">
      <c r="A270" s="14" t="s">
        <v>9</v>
      </c>
      <c r="B270" s="13" t="s">
        <v>17</v>
      </c>
      <c r="C270" s="12" t="s">
        <v>107</v>
      </c>
      <c r="D270" s="11" t="s">
        <v>52</v>
      </c>
      <c r="E270" s="11" t="s">
        <v>5</v>
      </c>
      <c r="F270" s="11" t="s">
        <v>25</v>
      </c>
      <c r="G270" s="10" t="s">
        <v>14</v>
      </c>
      <c r="H270" s="96">
        <v>71000</v>
      </c>
      <c r="I270" s="97">
        <v>0</v>
      </c>
      <c r="J270" s="98">
        <v>117200</v>
      </c>
      <c r="K270" s="98">
        <v>0</v>
      </c>
      <c r="L270" s="98">
        <v>117200</v>
      </c>
      <c r="M270" s="58">
        <v>0</v>
      </c>
    </row>
    <row r="271" spans="1:13" ht="18.75">
      <c r="A271" s="24" t="s">
        <v>9</v>
      </c>
      <c r="B271" s="23" t="s">
        <v>44</v>
      </c>
      <c r="C271" s="22" t="s">
        <v>107</v>
      </c>
      <c r="D271" s="21" t="s">
        <v>52</v>
      </c>
      <c r="E271" s="21" t="s">
        <v>5</v>
      </c>
      <c r="F271" s="21" t="s">
        <v>25</v>
      </c>
      <c r="G271" s="20">
        <v>800</v>
      </c>
      <c r="H271" s="99">
        <f>H272</f>
        <v>1000</v>
      </c>
      <c r="I271" s="99">
        <f t="shared" ref="I271:M271" si="161">I272</f>
        <v>0</v>
      </c>
      <c r="J271" s="99">
        <f t="shared" si="161"/>
        <v>1000</v>
      </c>
      <c r="K271" s="99">
        <f t="shared" si="161"/>
        <v>0</v>
      </c>
      <c r="L271" s="99">
        <f t="shared" si="161"/>
        <v>1000</v>
      </c>
      <c r="M271" s="99">
        <f t="shared" si="161"/>
        <v>0</v>
      </c>
    </row>
    <row r="272" spans="1:13" ht="18.75">
      <c r="A272" s="14" t="s">
        <v>9</v>
      </c>
      <c r="B272" s="13" t="s">
        <v>84</v>
      </c>
      <c r="C272" s="12" t="s">
        <v>107</v>
      </c>
      <c r="D272" s="11" t="s">
        <v>52</v>
      </c>
      <c r="E272" s="11" t="s">
        <v>5</v>
      </c>
      <c r="F272" s="11" t="s">
        <v>25</v>
      </c>
      <c r="G272" s="10" t="s">
        <v>83</v>
      </c>
      <c r="H272" s="96">
        <v>1000</v>
      </c>
      <c r="I272" s="97">
        <v>0</v>
      </c>
      <c r="J272" s="98">
        <v>1000</v>
      </c>
      <c r="K272" s="98">
        <v>0</v>
      </c>
      <c r="L272" s="98">
        <v>1000</v>
      </c>
      <c r="M272" s="58">
        <v>0</v>
      </c>
    </row>
    <row r="273" spans="1:13" ht="56.25">
      <c r="A273" s="24" t="s">
        <v>9</v>
      </c>
      <c r="B273" s="23" t="s">
        <v>147</v>
      </c>
      <c r="C273" s="22" t="s">
        <v>107</v>
      </c>
      <c r="D273" s="21" t="s">
        <v>52</v>
      </c>
      <c r="E273" s="21" t="s">
        <v>5</v>
      </c>
      <c r="F273" s="21" t="s">
        <v>15</v>
      </c>
      <c r="G273" s="20" t="s">
        <v>9</v>
      </c>
      <c r="H273" s="99">
        <f>H274+H276+H280+H282+H278</f>
        <v>45590241.68</v>
      </c>
      <c r="I273" s="99">
        <f t="shared" ref="I273:M273" si="162">I274+I276+I280+I282</f>
        <v>0</v>
      </c>
      <c r="J273" s="99">
        <f t="shared" si="162"/>
        <v>37756193.980000004</v>
      </c>
      <c r="K273" s="99">
        <f t="shared" si="162"/>
        <v>0</v>
      </c>
      <c r="L273" s="99">
        <f t="shared" si="162"/>
        <v>91169427.980000004</v>
      </c>
      <c r="M273" s="99">
        <f t="shared" si="162"/>
        <v>0</v>
      </c>
    </row>
    <row r="274" spans="1:13" ht="75">
      <c r="A274" s="19" t="s">
        <v>9</v>
      </c>
      <c r="B274" s="18" t="s">
        <v>71</v>
      </c>
      <c r="C274" s="17" t="s">
        <v>107</v>
      </c>
      <c r="D274" s="16" t="s">
        <v>52</v>
      </c>
      <c r="E274" s="16" t="s">
        <v>5</v>
      </c>
      <c r="F274" s="16" t="s">
        <v>15</v>
      </c>
      <c r="G274" s="15">
        <v>100</v>
      </c>
      <c r="H274" s="94">
        <f>H275</f>
        <v>24263158.309999999</v>
      </c>
      <c r="I274" s="94">
        <f t="shared" ref="I274:M274" si="163">I275</f>
        <v>0</v>
      </c>
      <c r="J274" s="94">
        <f t="shared" si="163"/>
        <v>24976991.710000001</v>
      </c>
      <c r="K274" s="94">
        <f t="shared" si="163"/>
        <v>0</v>
      </c>
      <c r="L274" s="94">
        <f t="shared" si="163"/>
        <v>25132348.710000001</v>
      </c>
      <c r="M274" s="94">
        <f t="shared" si="163"/>
        <v>0</v>
      </c>
    </row>
    <row r="275" spans="1:13" ht="18.75">
      <c r="A275" s="14" t="s">
        <v>9</v>
      </c>
      <c r="B275" s="13" t="s">
        <v>86</v>
      </c>
      <c r="C275" s="12" t="s">
        <v>107</v>
      </c>
      <c r="D275" s="11" t="s">
        <v>52</v>
      </c>
      <c r="E275" s="11" t="s">
        <v>5</v>
      </c>
      <c r="F275" s="11" t="s">
        <v>15</v>
      </c>
      <c r="G275" s="10" t="s">
        <v>85</v>
      </c>
      <c r="H275" s="96">
        <v>24263158.309999999</v>
      </c>
      <c r="I275" s="97">
        <v>0</v>
      </c>
      <c r="J275" s="98">
        <v>24976991.710000001</v>
      </c>
      <c r="K275" s="98">
        <v>0</v>
      </c>
      <c r="L275" s="98">
        <v>25132348.710000001</v>
      </c>
      <c r="M275" s="58">
        <v>0</v>
      </c>
    </row>
    <row r="276" spans="1:13" ht="37.5">
      <c r="A276" s="24" t="s">
        <v>9</v>
      </c>
      <c r="B276" s="23" t="s">
        <v>18</v>
      </c>
      <c r="C276" s="22" t="s">
        <v>107</v>
      </c>
      <c r="D276" s="21" t="s">
        <v>52</v>
      </c>
      <c r="E276" s="21" t="s">
        <v>5</v>
      </c>
      <c r="F276" s="21" t="s">
        <v>15</v>
      </c>
      <c r="G276" s="20">
        <v>200</v>
      </c>
      <c r="H276" s="99">
        <f>H277</f>
        <v>1154400</v>
      </c>
      <c r="I276" s="99">
        <f t="shared" ref="I276:M276" si="164">I277</f>
        <v>0</v>
      </c>
      <c r="J276" s="99">
        <f t="shared" si="164"/>
        <v>1630590</v>
      </c>
      <c r="K276" s="99">
        <f t="shared" si="164"/>
        <v>0</v>
      </c>
      <c r="L276" s="99">
        <f t="shared" si="164"/>
        <v>1630590</v>
      </c>
      <c r="M276" s="99">
        <f t="shared" si="164"/>
        <v>0</v>
      </c>
    </row>
    <row r="277" spans="1:13" ht="37.5">
      <c r="A277" s="14" t="s">
        <v>9</v>
      </c>
      <c r="B277" s="13" t="s">
        <v>17</v>
      </c>
      <c r="C277" s="12" t="s">
        <v>107</v>
      </c>
      <c r="D277" s="11" t="s">
        <v>52</v>
      </c>
      <c r="E277" s="11" t="s">
        <v>5</v>
      </c>
      <c r="F277" s="11" t="s">
        <v>15</v>
      </c>
      <c r="G277" s="10" t="s">
        <v>14</v>
      </c>
      <c r="H277" s="96">
        <v>1154400</v>
      </c>
      <c r="I277" s="97">
        <v>0</v>
      </c>
      <c r="J277" s="98">
        <v>1630590</v>
      </c>
      <c r="K277" s="98">
        <v>0</v>
      </c>
      <c r="L277" s="98">
        <v>1630590</v>
      </c>
      <c r="M277" s="58">
        <v>0</v>
      </c>
    </row>
    <row r="278" spans="1:13" ht="18.75">
      <c r="A278" s="78"/>
      <c r="B278" s="18" t="s">
        <v>35</v>
      </c>
      <c r="C278" s="12" t="s">
        <v>107</v>
      </c>
      <c r="D278" s="11" t="s">
        <v>52</v>
      </c>
      <c r="E278" s="11" t="s">
        <v>5</v>
      </c>
      <c r="F278" s="11" t="s">
        <v>15</v>
      </c>
      <c r="G278" s="10">
        <v>300</v>
      </c>
      <c r="H278" s="96">
        <f>H279</f>
        <v>8650</v>
      </c>
      <c r="I278" s="96">
        <f t="shared" ref="I278:M278" si="165">I279</f>
        <v>0</v>
      </c>
      <c r="J278" s="96">
        <f t="shared" si="165"/>
        <v>0</v>
      </c>
      <c r="K278" s="96">
        <f t="shared" si="165"/>
        <v>0</v>
      </c>
      <c r="L278" s="96">
        <f t="shared" si="165"/>
        <v>0</v>
      </c>
      <c r="M278" s="96">
        <f t="shared" si="165"/>
        <v>0</v>
      </c>
    </row>
    <row r="279" spans="1:13" ht="37.5">
      <c r="A279" s="78"/>
      <c r="B279" s="13" t="s">
        <v>34</v>
      </c>
      <c r="C279" s="12" t="s">
        <v>107</v>
      </c>
      <c r="D279" s="11" t="s">
        <v>52</v>
      </c>
      <c r="E279" s="11" t="s">
        <v>5</v>
      </c>
      <c r="F279" s="11" t="s">
        <v>15</v>
      </c>
      <c r="G279" s="10">
        <v>320</v>
      </c>
      <c r="H279" s="96">
        <v>8650</v>
      </c>
      <c r="I279" s="96">
        <v>0</v>
      </c>
      <c r="J279" s="58">
        <v>0</v>
      </c>
      <c r="K279" s="58">
        <v>0</v>
      </c>
      <c r="L279" s="58">
        <v>0</v>
      </c>
      <c r="M279" s="58">
        <v>0</v>
      </c>
    </row>
    <row r="280" spans="1:13" ht="37.5">
      <c r="A280" s="24" t="s">
        <v>9</v>
      </c>
      <c r="B280" s="23" t="s">
        <v>133</v>
      </c>
      <c r="C280" s="22" t="s">
        <v>107</v>
      </c>
      <c r="D280" s="21" t="s">
        <v>52</v>
      </c>
      <c r="E280" s="21" t="s">
        <v>5</v>
      </c>
      <c r="F280" s="21" t="s">
        <v>15</v>
      </c>
      <c r="G280" s="20">
        <v>600</v>
      </c>
      <c r="H280" s="99">
        <f>H281</f>
        <v>20131023.370000001</v>
      </c>
      <c r="I280" s="99">
        <f t="shared" ref="I280:M280" si="166">I281</f>
        <v>0</v>
      </c>
      <c r="J280" s="99">
        <f t="shared" si="166"/>
        <v>11129112.27</v>
      </c>
      <c r="K280" s="99">
        <f t="shared" si="166"/>
        <v>0</v>
      </c>
      <c r="L280" s="99">
        <f t="shared" si="166"/>
        <v>64386989.270000003</v>
      </c>
      <c r="M280" s="99">
        <f t="shared" si="166"/>
        <v>0</v>
      </c>
    </row>
    <row r="281" spans="1:13" ht="18.75">
      <c r="A281" s="14" t="s">
        <v>9</v>
      </c>
      <c r="B281" s="13" t="s">
        <v>132</v>
      </c>
      <c r="C281" s="12" t="s">
        <v>107</v>
      </c>
      <c r="D281" s="11" t="s">
        <v>52</v>
      </c>
      <c r="E281" s="11" t="s">
        <v>5</v>
      </c>
      <c r="F281" s="11" t="s">
        <v>15</v>
      </c>
      <c r="G281" s="10" t="s">
        <v>131</v>
      </c>
      <c r="H281" s="96">
        <v>20131023.370000001</v>
      </c>
      <c r="I281" s="97">
        <v>0</v>
      </c>
      <c r="J281" s="98">
        <v>11129112.27</v>
      </c>
      <c r="K281" s="98">
        <v>0</v>
      </c>
      <c r="L281" s="98">
        <v>64386989.270000003</v>
      </c>
      <c r="M281" s="58">
        <v>0</v>
      </c>
    </row>
    <row r="282" spans="1:13" ht="18.75">
      <c r="A282" s="24" t="s">
        <v>9</v>
      </c>
      <c r="B282" s="23" t="s">
        <v>44</v>
      </c>
      <c r="C282" s="22" t="s">
        <v>107</v>
      </c>
      <c r="D282" s="21" t="s">
        <v>52</v>
      </c>
      <c r="E282" s="21" t="s">
        <v>5</v>
      </c>
      <c r="F282" s="21" t="s">
        <v>15</v>
      </c>
      <c r="G282" s="20">
        <v>800</v>
      </c>
      <c r="H282" s="99">
        <f>H283</f>
        <v>33010</v>
      </c>
      <c r="I282" s="99">
        <f t="shared" ref="I282:M282" si="167">I283</f>
        <v>0</v>
      </c>
      <c r="J282" s="99">
        <f t="shared" si="167"/>
        <v>19500</v>
      </c>
      <c r="K282" s="99">
        <f t="shared" si="167"/>
        <v>0</v>
      </c>
      <c r="L282" s="99">
        <f t="shared" si="167"/>
        <v>19500</v>
      </c>
      <c r="M282" s="99">
        <f t="shared" si="167"/>
        <v>0</v>
      </c>
    </row>
    <row r="283" spans="1:13" ht="18.75">
      <c r="A283" s="14" t="s">
        <v>9</v>
      </c>
      <c r="B283" s="13" t="s">
        <v>84</v>
      </c>
      <c r="C283" s="12" t="s">
        <v>107</v>
      </c>
      <c r="D283" s="11" t="s">
        <v>52</v>
      </c>
      <c r="E283" s="11" t="s">
        <v>5</v>
      </c>
      <c r="F283" s="11" t="s">
        <v>15</v>
      </c>
      <c r="G283" s="10" t="s">
        <v>83</v>
      </c>
      <c r="H283" s="96">
        <v>33010</v>
      </c>
      <c r="I283" s="97">
        <v>0</v>
      </c>
      <c r="J283" s="98">
        <v>19500</v>
      </c>
      <c r="K283" s="98">
        <v>0</v>
      </c>
      <c r="L283" s="98">
        <v>19500</v>
      </c>
      <c r="M283" s="58">
        <v>0</v>
      </c>
    </row>
    <row r="284" spans="1:13" ht="56.25">
      <c r="A284" s="64"/>
      <c r="B284" s="48" t="s">
        <v>269</v>
      </c>
      <c r="C284" s="12">
        <v>25</v>
      </c>
      <c r="D284" s="11">
        <v>4</v>
      </c>
      <c r="E284" s="11" t="s">
        <v>5</v>
      </c>
      <c r="F284" s="45">
        <v>71470</v>
      </c>
      <c r="G284" s="10"/>
      <c r="H284" s="96">
        <f>H285</f>
        <v>26710946</v>
      </c>
      <c r="I284" s="96">
        <f t="shared" ref="I284:M284" si="168">I285</f>
        <v>26710946</v>
      </c>
      <c r="J284" s="96">
        <f t="shared" si="168"/>
        <v>0</v>
      </c>
      <c r="K284" s="96">
        <f t="shared" si="168"/>
        <v>0</v>
      </c>
      <c r="L284" s="96">
        <f t="shared" si="168"/>
        <v>0</v>
      </c>
      <c r="M284" s="96">
        <f t="shared" si="168"/>
        <v>0</v>
      </c>
    </row>
    <row r="285" spans="1:13" ht="37.5">
      <c r="A285" s="64"/>
      <c r="B285" s="48" t="s">
        <v>133</v>
      </c>
      <c r="C285" s="12">
        <v>25</v>
      </c>
      <c r="D285" s="11">
        <v>4</v>
      </c>
      <c r="E285" s="11" t="s">
        <v>5</v>
      </c>
      <c r="F285" s="45">
        <v>71470</v>
      </c>
      <c r="G285" s="10">
        <v>600</v>
      </c>
      <c r="H285" s="96">
        <f>H286</f>
        <v>26710946</v>
      </c>
      <c r="I285" s="96">
        <f t="shared" ref="I285:M285" si="169">I286</f>
        <v>26710946</v>
      </c>
      <c r="J285" s="96">
        <f t="shared" si="169"/>
        <v>0</v>
      </c>
      <c r="K285" s="96">
        <f t="shared" si="169"/>
        <v>0</v>
      </c>
      <c r="L285" s="96">
        <f t="shared" si="169"/>
        <v>0</v>
      </c>
      <c r="M285" s="96">
        <f t="shared" si="169"/>
        <v>0</v>
      </c>
    </row>
    <row r="286" spans="1:13" ht="18.75">
      <c r="A286" s="64"/>
      <c r="B286" s="48" t="s">
        <v>132</v>
      </c>
      <c r="C286" s="22">
        <v>25</v>
      </c>
      <c r="D286" s="65">
        <v>4</v>
      </c>
      <c r="E286" s="11" t="s">
        <v>5</v>
      </c>
      <c r="F286" s="65">
        <v>71470</v>
      </c>
      <c r="G286" s="10">
        <v>610</v>
      </c>
      <c r="H286" s="96">
        <v>26710946</v>
      </c>
      <c r="I286" s="96">
        <v>26710946</v>
      </c>
      <c r="J286" s="58">
        <v>0</v>
      </c>
      <c r="K286" s="58">
        <v>0</v>
      </c>
      <c r="L286" s="58">
        <v>0</v>
      </c>
      <c r="M286" s="58">
        <v>0</v>
      </c>
    </row>
    <row r="287" spans="1:13" ht="75">
      <c r="A287" s="64"/>
      <c r="B287" s="48" t="s">
        <v>333</v>
      </c>
      <c r="C287" s="12">
        <v>25</v>
      </c>
      <c r="D287" s="11">
        <v>4</v>
      </c>
      <c r="E287" s="11" t="s">
        <v>5</v>
      </c>
      <c r="F287" s="45">
        <v>71700</v>
      </c>
      <c r="G287" s="10"/>
      <c r="H287" s="96">
        <f>H288+H290</f>
        <v>14050585</v>
      </c>
      <c r="I287" s="96">
        <f>I288+I290</f>
        <v>14050585</v>
      </c>
      <c r="J287" s="96">
        <f>J288+J290</f>
        <v>0</v>
      </c>
      <c r="K287" s="96">
        <f t="shared" ref="K287:M287" si="170">K288</f>
        <v>0</v>
      </c>
      <c r="L287" s="96">
        <f t="shared" si="170"/>
        <v>0</v>
      </c>
      <c r="M287" s="96">
        <f t="shared" si="170"/>
        <v>0</v>
      </c>
    </row>
    <row r="288" spans="1:13" ht="75">
      <c r="A288" s="64"/>
      <c r="B288" s="48" t="s">
        <v>71</v>
      </c>
      <c r="C288" s="22">
        <v>25</v>
      </c>
      <c r="D288" s="65">
        <v>4</v>
      </c>
      <c r="E288" s="11" t="s">
        <v>5</v>
      </c>
      <c r="F288" s="65">
        <v>71700</v>
      </c>
      <c r="G288" s="10">
        <v>100</v>
      </c>
      <c r="H288" s="96">
        <f>H289</f>
        <v>13982141</v>
      </c>
      <c r="I288" s="96">
        <f t="shared" ref="I288:M288" si="171">I289</f>
        <v>13982141</v>
      </c>
      <c r="J288" s="96">
        <f t="shared" si="171"/>
        <v>0</v>
      </c>
      <c r="K288" s="96">
        <f t="shared" si="171"/>
        <v>0</v>
      </c>
      <c r="L288" s="96">
        <f t="shared" si="171"/>
        <v>0</v>
      </c>
      <c r="M288" s="96">
        <f t="shared" si="171"/>
        <v>0</v>
      </c>
    </row>
    <row r="289" spans="1:13" ht="18.75">
      <c r="A289" s="64"/>
      <c r="B289" s="48" t="s">
        <v>86</v>
      </c>
      <c r="C289" s="12">
        <v>25</v>
      </c>
      <c r="D289" s="11">
        <v>4</v>
      </c>
      <c r="E289" s="11" t="s">
        <v>5</v>
      </c>
      <c r="F289" s="45">
        <v>71700</v>
      </c>
      <c r="G289" s="10">
        <v>110</v>
      </c>
      <c r="H289" s="96">
        <v>13982141</v>
      </c>
      <c r="I289" s="96">
        <v>13982141</v>
      </c>
      <c r="J289" s="58">
        <v>0</v>
      </c>
      <c r="K289" s="58">
        <v>0</v>
      </c>
      <c r="L289" s="58">
        <v>0</v>
      </c>
      <c r="M289" s="58">
        <v>0</v>
      </c>
    </row>
    <row r="290" spans="1:13" ht="37.5">
      <c r="A290" s="105"/>
      <c r="B290" s="48" t="s">
        <v>133</v>
      </c>
      <c r="C290" s="12">
        <v>25</v>
      </c>
      <c r="D290" s="11">
        <v>4</v>
      </c>
      <c r="E290" s="11" t="s">
        <v>5</v>
      </c>
      <c r="F290" s="45">
        <v>71700</v>
      </c>
      <c r="G290" s="10">
        <v>600</v>
      </c>
      <c r="H290" s="96">
        <f>H291</f>
        <v>68444</v>
      </c>
      <c r="I290" s="96">
        <f>I291</f>
        <v>68444</v>
      </c>
      <c r="J290" s="96">
        <f t="shared" ref="J290:M291" si="172">J291</f>
        <v>0</v>
      </c>
      <c r="K290" s="96">
        <f t="shared" si="172"/>
        <v>0</v>
      </c>
      <c r="L290" s="96">
        <f t="shared" si="172"/>
        <v>0</v>
      </c>
      <c r="M290" s="96">
        <f t="shared" si="172"/>
        <v>0</v>
      </c>
    </row>
    <row r="291" spans="1:13" ht="18.75">
      <c r="A291" s="105"/>
      <c r="B291" s="48" t="s">
        <v>132</v>
      </c>
      <c r="C291" s="12">
        <v>25</v>
      </c>
      <c r="D291" s="11">
        <v>4</v>
      </c>
      <c r="E291" s="11" t="s">
        <v>5</v>
      </c>
      <c r="F291" s="45">
        <v>71700</v>
      </c>
      <c r="G291" s="10">
        <v>610</v>
      </c>
      <c r="H291" s="96">
        <v>68444</v>
      </c>
      <c r="I291" s="96">
        <v>68444</v>
      </c>
      <c r="J291" s="96">
        <v>0</v>
      </c>
      <c r="K291" s="96">
        <f t="shared" si="172"/>
        <v>0</v>
      </c>
      <c r="L291" s="96">
        <f t="shared" si="172"/>
        <v>0</v>
      </c>
      <c r="M291" s="96">
        <f t="shared" si="172"/>
        <v>0</v>
      </c>
    </row>
    <row r="292" spans="1:13" ht="56.25">
      <c r="A292" s="64"/>
      <c r="B292" s="48" t="s">
        <v>270</v>
      </c>
      <c r="C292" s="22">
        <v>25</v>
      </c>
      <c r="D292" s="65">
        <v>4</v>
      </c>
      <c r="E292" s="106" t="s">
        <v>5</v>
      </c>
      <c r="F292" s="65" t="s">
        <v>271</v>
      </c>
      <c r="G292" s="10"/>
      <c r="H292" s="96">
        <f>H293</f>
        <v>62142898</v>
      </c>
      <c r="I292" s="96">
        <f t="shared" ref="I292:M292" si="173">I293</f>
        <v>0</v>
      </c>
      <c r="J292" s="96">
        <f t="shared" si="173"/>
        <v>62439754</v>
      </c>
      <c r="K292" s="96">
        <f t="shared" si="173"/>
        <v>0</v>
      </c>
      <c r="L292" s="96">
        <f t="shared" si="173"/>
        <v>0</v>
      </c>
      <c r="M292" s="96">
        <f t="shared" si="173"/>
        <v>0</v>
      </c>
    </row>
    <row r="293" spans="1:13" ht="37.5">
      <c r="A293" s="64"/>
      <c r="B293" s="48" t="s">
        <v>133</v>
      </c>
      <c r="C293" s="12">
        <v>25</v>
      </c>
      <c r="D293" s="11">
        <v>4</v>
      </c>
      <c r="E293" s="11" t="s">
        <v>5</v>
      </c>
      <c r="F293" s="45" t="s">
        <v>271</v>
      </c>
      <c r="G293" s="10">
        <v>600</v>
      </c>
      <c r="H293" s="96">
        <f>H294</f>
        <v>62142898</v>
      </c>
      <c r="I293" s="96">
        <f t="shared" ref="I293:M293" si="174">I294</f>
        <v>0</v>
      </c>
      <c r="J293" s="96">
        <f t="shared" si="174"/>
        <v>62439754</v>
      </c>
      <c r="K293" s="96">
        <f t="shared" si="174"/>
        <v>0</v>
      </c>
      <c r="L293" s="96">
        <f t="shared" si="174"/>
        <v>0</v>
      </c>
      <c r="M293" s="96">
        <f t="shared" si="174"/>
        <v>0</v>
      </c>
    </row>
    <row r="294" spans="1:13" ht="18.75">
      <c r="A294" s="64"/>
      <c r="B294" s="48" t="s">
        <v>132</v>
      </c>
      <c r="C294" s="22">
        <v>25</v>
      </c>
      <c r="D294" s="65">
        <v>4</v>
      </c>
      <c r="E294" s="11" t="s">
        <v>5</v>
      </c>
      <c r="F294" s="65" t="s">
        <v>271</v>
      </c>
      <c r="G294" s="10">
        <v>610</v>
      </c>
      <c r="H294" s="96">
        <v>62142898</v>
      </c>
      <c r="I294" s="96">
        <v>0</v>
      </c>
      <c r="J294" s="58">
        <v>62439754</v>
      </c>
      <c r="K294" s="58">
        <v>0</v>
      </c>
      <c r="L294" s="58">
        <v>0</v>
      </c>
      <c r="M294" s="58">
        <v>0</v>
      </c>
    </row>
    <row r="295" spans="1:13" ht="56.25">
      <c r="A295" s="64"/>
      <c r="B295" s="48" t="s">
        <v>332</v>
      </c>
      <c r="C295" s="12">
        <v>25</v>
      </c>
      <c r="D295" s="11">
        <v>4</v>
      </c>
      <c r="E295" s="11" t="s">
        <v>5</v>
      </c>
      <c r="F295" s="45" t="s">
        <v>272</v>
      </c>
      <c r="G295" s="10"/>
      <c r="H295" s="96">
        <f>H296+H298</f>
        <v>141925</v>
      </c>
      <c r="I295" s="96">
        <f t="shared" ref="I295:M295" si="175">I296</f>
        <v>0</v>
      </c>
      <c r="J295" s="96">
        <f>J296+J298</f>
        <v>156117</v>
      </c>
      <c r="K295" s="96">
        <f t="shared" si="175"/>
        <v>0</v>
      </c>
      <c r="L295" s="96">
        <f t="shared" si="175"/>
        <v>0</v>
      </c>
      <c r="M295" s="96">
        <f t="shared" si="175"/>
        <v>0</v>
      </c>
    </row>
    <row r="296" spans="1:13" ht="75">
      <c r="A296" s="64"/>
      <c r="B296" s="48" t="s">
        <v>71</v>
      </c>
      <c r="C296" s="22">
        <v>25</v>
      </c>
      <c r="D296" s="65">
        <v>4</v>
      </c>
      <c r="E296" s="11" t="s">
        <v>5</v>
      </c>
      <c r="F296" s="65" t="s">
        <v>272</v>
      </c>
      <c r="G296" s="10">
        <v>100</v>
      </c>
      <c r="H296" s="96">
        <f>H297</f>
        <v>141234</v>
      </c>
      <c r="I296" s="96">
        <f t="shared" ref="I296:M299" si="176">I297</f>
        <v>0</v>
      </c>
      <c r="J296" s="96">
        <f t="shared" si="176"/>
        <v>155357</v>
      </c>
      <c r="K296" s="96">
        <f t="shared" si="176"/>
        <v>0</v>
      </c>
      <c r="L296" s="96">
        <f t="shared" si="176"/>
        <v>0</v>
      </c>
      <c r="M296" s="96">
        <f t="shared" si="176"/>
        <v>0</v>
      </c>
    </row>
    <row r="297" spans="1:13" ht="18.75">
      <c r="A297" s="64"/>
      <c r="B297" s="48" t="s">
        <v>86</v>
      </c>
      <c r="C297" s="12">
        <v>25</v>
      </c>
      <c r="D297" s="11">
        <v>4</v>
      </c>
      <c r="E297" s="11" t="s">
        <v>5</v>
      </c>
      <c r="F297" s="45" t="s">
        <v>272</v>
      </c>
      <c r="G297" s="10">
        <v>110</v>
      </c>
      <c r="H297" s="96">
        <v>141234</v>
      </c>
      <c r="I297" s="96">
        <v>0</v>
      </c>
      <c r="J297" s="58">
        <v>155357</v>
      </c>
      <c r="K297" s="58">
        <v>0</v>
      </c>
      <c r="L297" s="58">
        <v>0</v>
      </c>
      <c r="M297" s="58">
        <v>0</v>
      </c>
    </row>
    <row r="298" spans="1:13" ht="37.5">
      <c r="A298" s="105"/>
      <c r="B298" s="48" t="s">
        <v>133</v>
      </c>
      <c r="C298" s="12">
        <v>25</v>
      </c>
      <c r="D298" s="11">
        <v>4</v>
      </c>
      <c r="E298" s="11" t="s">
        <v>5</v>
      </c>
      <c r="F298" s="45" t="s">
        <v>272</v>
      </c>
      <c r="G298" s="10">
        <v>600</v>
      </c>
      <c r="H298" s="96">
        <f>H299</f>
        <v>691</v>
      </c>
      <c r="I298" s="96">
        <f t="shared" si="176"/>
        <v>0</v>
      </c>
      <c r="J298" s="96">
        <f t="shared" si="176"/>
        <v>760</v>
      </c>
      <c r="K298" s="96">
        <f t="shared" si="176"/>
        <v>0</v>
      </c>
      <c r="L298" s="96">
        <f t="shared" si="176"/>
        <v>500000</v>
      </c>
      <c r="M298" s="96">
        <f t="shared" si="176"/>
        <v>0</v>
      </c>
    </row>
    <row r="299" spans="1:13" ht="18.75">
      <c r="A299" s="105"/>
      <c r="B299" s="48" t="s">
        <v>132</v>
      </c>
      <c r="C299" s="12">
        <v>25</v>
      </c>
      <c r="D299" s="11">
        <v>4</v>
      </c>
      <c r="E299" s="11" t="s">
        <v>5</v>
      </c>
      <c r="F299" s="45" t="s">
        <v>272</v>
      </c>
      <c r="G299" s="10">
        <v>610</v>
      </c>
      <c r="H299" s="96">
        <v>691</v>
      </c>
      <c r="I299" s="96">
        <f t="shared" si="176"/>
        <v>0</v>
      </c>
      <c r="J299" s="96">
        <v>760</v>
      </c>
      <c r="K299" s="96">
        <f t="shared" si="176"/>
        <v>0</v>
      </c>
      <c r="L299" s="96">
        <f t="shared" si="176"/>
        <v>500000</v>
      </c>
      <c r="M299" s="96">
        <f t="shared" si="176"/>
        <v>0</v>
      </c>
    </row>
    <row r="300" spans="1:13" ht="18.75">
      <c r="A300" s="64" t="s">
        <v>9</v>
      </c>
      <c r="B300" s="48" t="s">
        <v>146</v>
      </c>
      <c r="C300" s="22" t="s">
        <v>107</v>
      </c>
      <c r="D300" s="21" t="s">
        <v>52</v>
      </c>
      <c r="E300" s="21" t="s">
        <v>144</v>
      </c>
      <c r="F300" s="21" t="s">
        <v>1</v>
      </c>
      <c r="G300" s="10" t="s">
        <v>9</v>
      </c>
      <c r="H300" s="96">
        <f>H301</f>
        <v>0</v>
      </c>
      <c r="I300" s="96">
        <f t="shared" ref="I300:M300" si="177">I301</f>
        <v>0</v>
      </c>
      <c r="J300" s="96">
        <f t="shared" si="177"/>
        <v>500000</v>
      </c>
      <c r="K300" s="96">
        <f t="shared" si="177"/>
        <v>0</v>
      </c>
      <c r="L300" s="96">
        <f t="shared" si="177"/>
        <v>500000</v>
      </c>
      <c r="M300" s="96">
        <f t="shared" si="177"/>
        <v>0</v>
      </c>
    </row>
    <row r="301" spans="1:13" ht="37.5">
      <c r="A301" s="19" t="s">
        <v>9</v>
      </c>
      <c r="B301" s="18" t="s">
        <v>145</v>
      </c>
      <c r="C301" s="17" t="s">
        <v>107</v>
      </c>
      <c r="D301" s="16" t="s">
        <v>52</v>
      </c>
      <c r="E301" s="16" t="s">
        <v>144</v>
      </c>
      <c r="F301" s="16" t="s">
        <v>15</v>
      </c>
      <c r="G301" s="15" t="s">
        <v>9</v>
      </c>
      <c r="H301" s="94">
        <f>H302</f>
        <v>0</v>
      </c>
      <c r="I301" s="94">
        <f t="shared" ref="I301:M301" si="178">I302</f>
        <v>0</v>
      </c>
      <c r="J301" s="94">
        <f t="shared" si="178"/>
        <v>500000</v>
      </c>
      <c r="K301" s="94">
        <f t="shared" si="178"/>
        <v>0</v>
      </c>
      <c r="L301" s="94">
        <f t="shared" si="178"/>
        <v>500000</v>
      </c>
      <c r="M301" s="94">
        <f t="shared" si="178"/>
        <v>0</v>
      </c>
    </row>
    <row r="302" spans="1:13" ht="37.5">
      <c r="A302" s="19" t="s">
        <v>9</v>
      </c>
      <c r="B302" s="18" t="s">
        <v>133</v>
      </c>
      <c r="C302" s="17" t="s">
        <v>107</v>
      </c>
      <c r="D302" s="16" t="s">
        <v>52</v>
      </c>
      <c r="E302" s="16" t="s">
        <v>144</v>
      </c>
      <c r="F302" s="16" t="s">
        <v>15</v>
      </c>
      <c r="G302" s="15">
        <v>600</v>
      </c>
      <c r="H302" s="94">
        <f>H303</f>
        <v>0</v>
      </c>
      <c r="I302" s="94">
        <f t="shared" ref="I302:M302" si="179">I303</f>
        <v>0</v>
      </c>
      <c r="J302" s="94">
        <f t="shared" si="179"/>
        <v>500000</v>
      </c>
      <c r="K302" s="94">
        <f t="shared" si="179"/>
        <v>0</v>
      </c>
      <c r="L302" s="94">
        <f t="shared" si="179"/>
        <v>500000</v>
      </c>
      <c r="M302" s="94">
        <f t="shared" si="179"/>
        <v>0</v>
      </c>
    </row>
    <row r="303" spans="1:13" ht="18.75">
      <c r="A303" s="14" t="s">
        <v>9</v>
      </c>
      <c r="B303" s="13" t="s">
        <v>132</v>
      </c>
      <c r="C303" s="12" t="s">
        <v>107</v>
      </c>
      <c r="D303" s="11" t="s">
        <v>52</v>
      </c>
      <c r="E303" s="11" t="s">
        <v>144</v>
      </c>
      <c r="F303" s="11" t="s">
        <v>15</v>
      </c>
      <c r="G303" s="10" t="s">
        <v>131</v>
      </c>
      <c r="H303" s="96">
        <v>0</v>
      </c>
      <c r="I303" s="97">
        <v>0</v>
      </c>
      <c r="J303" s="98">
        <v>500000</v>
      </c>
      <c r="K303" s="98">
        <v>0</v>
      </c>
      <c r="L303" s="98">
        <v>500000</v>
      </c>
      <c r="M303" s="58">
        <v>0</v>
      </c>
    </row>
    <row r="304" spans="1:13" ht="37.5">
      <c r="A304" s="24" t="s">
        <v>9</v>
      </c>
      <c r="B304" s="23" t="s">
        <v>143</v>
      </c>
      <c r="C304" s="22" t="s">
        <v>107</v>
      </c>
      <c r="D304" s="21" t="s">
        <v>52</v>
      </c>
      <c r="E304" s="21" t="s">
        <v>140</v>
      </c>
      <c r="F304" s="21" t="s">
        <v>1</v>
      </c>
      <c r="G304" s="20" t="s">
        <v>9</v>
      </c>
      <c r="H304" s="99">
        <f>H305+H308</f>
        <v>94664</v>
      </c>
      <c r="I304" s="99">
        <f t="shared" ref="I304:M304" si="180">I305+I308</f>
        <v>0</v>
      </c>
      <c r="J304" s="99">
        <f t="shared" si="180"/>
        <v>455000</v>
      </c>
      <c r="K304" s="99">
        <f t="shared" si="180"/>
        <v>0</v>
      </c>
      <c r="L304" s="99">
        <f t="shared" si="180"/>
        <v>455000</v>
      </c>
      <c r="M304" s="99">
        <f t="shared" si="180"/>
        <v>0</v>
      </c>
    </row>
    <row r="305" spans="1:13" ht="37.5">
      <c r="A305" s="19" t="s">
        <v>9</v>
      </c>
      <c r="B305" s="18" t="s">
        <v>142</v>
      </c>
      <c r="C305" s="17" t="s">
        <v>107</v>
      </c>
      <c r="D305" s="16" t="s">
        <v>52</v>
      </c>
      <c r="E305" s="16" t="s">
        <v>140</v>
      </c>
      <c r="F305" s="16" t="s">
        <v>31</v>
      </c>
      <c r="G305" s="15" t="s">
        <v>9</v>
      </c>
      <c r="H305" s="94">
        <f>H306</f>
        <v>0</v>
      </c>
      <c r="I305" s="94">
        <f t="shared" ref="I305:M305" si="181">I306</f>
        <v>0</v>
      </c>
      <c r="J305" s="94">
        <f t="shared" si="181"/>
        <v>300000</v>
      </c>
      <c r="K305" s="94">
        <f t="shared" si="181"/>
        <v>0</v>
      </c>
      <c r="L305" s="94">
        <f t="shared" si="181"/>
        <v>300000</v>
      </c>
      <c r="M305" s="94">
        <f t="shared" si="181"/>
        <v>0</v>
      </c>
    </row>
    <row r="306" spans="1:13" ht="18.75">
      <c r="A306" s="19" t="s">
        <v>9</v>
      </c>
      <c r="B306" s="18" t="s">
        <v>35</v>
      </c>
      <c r="C306" s="17" t="s">
        <v>107</v>
      </c>
      <c r="D306" s="16" t="s">
        <v>52</v>
      </c>
      <c r="E306" s="16" t="s">
        <v>140</v>
      </c>
      <c r="F306" s="16" t="s">
        <v>31</v>
      </c>
      <c r="G306" s="15">
        <v>300</v>
      </c>
      <c r="H306" s="94">
        <f>H307</f>
        <v>0</v>
      </c>
      <c r="I306" s="94">
        <f t="shared" ref="I306:M306" si="182">I307</f>
        <v>0</v>
      </c>
      <c r="J306" s="94">
        <f t="shared" si="182"/>
        <v>300000</v>
      </c>
      <c r="K306" s="94">
        <f t="shared" si="182"/>
        <v>0</v>
      </c>
      <c r="L306" s="94">
        <f t="shared" si="182"/>
        <v>300000</v>
      </c>
      <c r="M306" s="94">
        <f t="shared" si="182"/>
        <v>0</v>
      </c>
    </row>
    <row r="307" spans="1:13" ht="37.5">
      <c r="A307" s="14" t="s">
        <v>9</v>
      </c>
      <c r="B307" s="13" t="s">
        <v>34</v>
      </c>
      <c r="C307" s="12" t="s">
        <v>107</v>
      </c>
      <c r="D307" s="11" t="s">
        <v>52</v>
      </c>
      <c r="E307" s="11" t="s">
        <v>140</v>
      </c>
      <c r="F307" s="11" t="s">
        <v>31</v>
      </c>
      <c r="G307" s="10" t="s">
        <v>30</v>
      </c>
      <c r="H307" s="96">
        <v>0</v>
      </c>
      <c r="I307" s="97">
        <v>0</v>
      </c>
      <c r="J307" s="98">
        <v>300000</v>
      </c>
      <c r="K307" s="98">
        <v>0</v>
      </c>
      <c r="L307" s="98">
        <v>300000</v>
      </c>
      <c r="M307" s="58">
        <v>0</v>
      </c>
    </row>
    <row r="308" spans="1:13" ht="37.5">
      <c r="A308" s="24" t="s">
        <v>9</v>
      </c>
      <c r="B308" s="23" t="s">
        <v>141</v>
      </c>
      <c r="C308" s="22" t="s">
        <v>107</v>
      </c>
      <c r="D308" s="21" t="s">
        <v>52</v>
      </c>
      <c r="E308" s="21" t="s">
        <v>140</v>
      </c>
      <c r="F308" s="21" t="s">
        <v>15</v>
      </c>
      <c r="G308" s="20" t="s">
        <v>9</v>
      </c>
      <c r="H308" s="99">
        <f>H309</f>
        <v>94664</v>
      </c>
      <c r="I308" s="99">
        <f t="shared" ref="I308:M308" si="183">I309</f>
        <v>0</v>
      </c>
      <c r="J308" s="99">
        <f t="shared" si="183"/>
        <v>155000</v>
      </c>
      <c r="K308" s="99">
        <f t="shared" si="183"/>
        <v>0</v>
      </c>
      <c r="L308" s="99">
        <f t="shared" si="183"/>
        <v>155000</v>
      </c>
      <c r="M308" s="99">
        <f t="shared" si="183"/>
        <v>0</v>
      </c>
    </row>
    <row r="309" spans="1:13" ht="37.5">
      <c r="A309" s="19" t="s">
        <v>9</v>
      </c>
      <c r="B309" s="18" t="s">
        <v>133</v>
      </c>
      <c r="C309" s="17" t="s">
        <v>107</v>
      </c>
      <c r="D309" s="16" t="s">
        <v>52</v>
      </c>
      <c r="E309" s="16" t="s">
        <v>140</v>
      </c>
      <c r="F309" s="16" t="s">
        <v>15</v>
      </c>
      <c r="G309" s="15">
        <v>600</v>
      </c>
      <c r="H309" s="94">
        <f>H310</f>
        <v>94664</v>
      </c>
      <c r="I309" s="94">
        <f t="shared" ref="I309:M309" si="184">I310</f>
        <v>0</v>
      </c>
      <c r="J309" s="94">
        <f t="shared" si="184"/>
        <v>155000</v>
      </c>
      <c r="K309" s="94">
        <f t="shared" si="184"/>
        <v>0</v>
      </c>
      <c r="L309" s="94">
        <f t="shared" si="184"/>
        <v>155000</v>
      </c>
      <c r="M309" s="94">
        <f t="shared" si="184"/>
        <v>0</v>
      </c>
    </row>
    <row r="310" spans="1:13" ht="18.75">
      <c r="A310" s="14" t="s">
        <v>9</v>
      </c>
      <c r="B310" s="13" t="s">
        <v>132</v>
      </c>
      <c r="C310" s="12" t="s">
        <v>107</v>
      </c>
      <c r="D310" s="11" t="s">
        <v>52</v>
      </c>
      <c r="E310" s="11" t="s">
        <v>140</v>
      </c>
      <c r="F310" s="11" t="s">
        <v>15</v>
      </c>
      <c r="G310" s="10" t="s">
        <v>131</v>
      </c>
      <c r="H310" s="96">
        <v>94664</v>
      </c>
      <c r="I310" s="97">
        <v>0</v>
      </c>
      <c r="J310" s="98">
        <v>155000</v>
      </c>
      <c r="K310" s="98">
        <v>0</v>
      </c>
      <c r="L310" s="98">
        <v>155000</v>
      </c>
      <c r="M310" s="58">
        <v>0</v>
      </c>
    </row>
    <row r="311" spans="1:13" ht="37.5">
      <c r="A311" s="24" t="s">
        <v>9</v>
      </c>
      <c r="B311" s="23" t="s">
        <v>139</v>
      </c>
      <c r="C311" s="22" t="s">
        <v>107</v>
      </c>
      <c r="D311" s="21" t="s">
        <v>52</v>
      </c>
      <c r="E311" s="21" t="s">
        <v>137</v>
      </c>
      <c r="F311" s="21" t="s">
        <v>1</v>
      </c>
      <c r="G311" s="20" t="s">
        <v>9</v>
      </c>
      <c r="H311" s="99">
        <f>H315+H321+H329+H326+H312+H318</f>
        <v>20564620.940000001</v>
      </c>
      <c r="I311" s="99">
        <f>I315+I321+I329+I326</f>
        <v>409836.35</v>
      </c>
      <c r="J311" s="99">
        <f t="shared" ref="J311:M311" si="185">J315+J321</f>
        <v>950000</v>
      </c>
      <c r="K311" s="99">
        <f t="shared" si="185"/>
        <v>0</v>
      </c>
      <c r="L311" s="99">
        <f t="shared" si="185"/>
        <v>600000</v>
      </c>
      <c r="M311" s="99">
        <f t="shared" si="185"/>
        <v>0</v>
      </c>
    </row>
    <row r="312" spans="1:13" ht="56.25">
      <c r="A312" s="68"/>
      <c r="B312" s="48" t="s">
        <v>282</v>
      </c>
      <c r="C312" s="17" t="s">
        <v>107</v>
      </c>
      <c r="D312" s="16" t="s">
        <v>52</v>
      </c>
      <c r="E312" s="16" t="s">
        <v>137</v>
      </c>
      <c r="F312" s="16">
        <v>10010</v>
      </c>
      <c r="G312" s="10"/>
      <c r="H312" s="96">
        <f>H313</f>
        <v>304048</v>
      </c>
      <c r="I312" s="96">
        <f t="shared" ref="I312:M312" si="186">I313</f>
        <v>0</v>
      </c>
      <c r="J312" s="96">
        <f t="shared" si="186"/>
        <v>0</v>
      </c>
      <c r="K312" s="96">
        <f t="shared" si="186"/>
        <v>0</v>
      </c>
      <c r="L312" s="96">
        <f t="shared" si="186"/>
        <v>0</v>
      </c>
      <c r="M312" s="96">
        <f t="shared" si="186"/>
        <v>0</v>
      </c>
    </row>
    <row r="313" spans="1:13" ht="37.5">
      <c r="A313" s="68"/>
      <c r="B313" s="48" t="s">
        <v>22</v>
      </c>
      <c r="C313" s="17" t="s">
        <v>107</v>
      </c>
      <c r="D313" s="16" t="s">
        <v>52</v>
      </c>
      <c r="E313" s="16" t="s">
        <v>137</v>
      </c>
      <c r="F313" s="16">
        <v>10010</v>
      </c>
      <c r="G313" s="10">
        <v>400</v>
      </c>
      <c r="H313" s="96">
        <f>H314</f>
        <v>304048</v>
      </c>
      <c r="I313" s="96">
        <f t="shared" ref="I313:M313" si="187">I314</f>
        <v>0</v>
      </c>
      <c r="J313" s="96">
        <f t="shared" si="187"/>
        <v>0</v>
      </c>
      <c r="K313" s="96">
        <f t="shared" si="187"/>
        <v>0</v>
      </c>
      <c r="L313" s="96">
        <f t="shared" si="187"/>
        <v>0</v>
      </c>
      <c r="M313" s="96">
        <f t="shared" si="187"/>
        <v>0</v>
      </c>
    </row>
    <row r="314" spans="1:13" ht="18.75">
      <c r="A314" s="68"/>
      <c r="B314" s="48" t="s">
        <v>21</v>
      </c>
      <c r="C314" s="17" t="s">
        <v>107</v>
      </c>
      <c r="D314" s="16" t="s">
        <v>52</v>
      </c>
      <c r="E314" s="16" t="s">
        <v>137</v>
      </c>
      <c r="F314" s="16">
        <v>10010</v>
      </c>
      <c r="G314" s="10">
        <v>410</v>
      </c>
      <c r="H314" s="96">
        <v>304048</v>
      </c>
      <c r="I314" s="96">
        <v>0</v>
      </c>
      <c r="J314" s="96">
        <v>0</v>
      </c>
      <c r="K314" s="96">
        <v>0</v>
      </c>
      <c r="L314" s="96">
        <v>0</v>
      </c>
      <c r="M314" s="96">
        <v>0</v>
      </c>
    </row>
    <row r="315" spans="1:13" ht="37.5">
      <c r="A315" s="44"/>
      <c r="B315" s="48" t="s">
        <v>247</v>
      </c>
      <c r="C315" s="17" t="s">
        <v>107</v>
      </c>
      <c r="D315" s="16" t="s">
        <v>52</v>
      </c>
      <c r="E315" s="16" t="s">
        <v>137</v>
      </c>
      <c r="F315" s="16">
        <v>10020</v>
      </c>
      <c r="G315" s="10"/>
      <c r="H315" s="96">
        <f>H316</f>
        <v>16959715.870000001</v>
      </c>
      <c r="I315" s="96">
        <f t="shared" ref="I315:M315" si="188">I316</f>
        <v>0</v>
      </c>
      <c r="J315" s="96">
        <f t="shared" si="188"/>
        <v>0</v>
      </c>
      <c r="K315" s="96">
        <f t="shared" si="188"/>
        <v>0</v>
      </c>
      <c r="L315" s="96">
        <f t="shared" si="188"/>
        <v>0</v>
      </c>
      <c r="M315" s="96">
        <f t="shared" si="188"/>
        <v>0</v>
      </c>
    </row>
    <row r="316" spans="1:13" ht="37.5">
      <c r="A316" s="44"/>
      <c r="B316" s="48" t="s">
        <v>22</v>
      </c>
      <c r="C316" s="17" t="s">
        <v>107</v>
      </c>
      <c r="D316" s="16" t="s">
        <v>52</v>
      </c>
      <c r="E316" s="16" t="s">
        <v>137</v>
      </c>
      <c r="F316" s="16">
        <v>10020</v>
      </c>
      <c r="G316" s="10">
        <v>400</v>
      </c>
      <c r="H316" s="96">
        <f>H317</f>
        <v>16959715.870000001</v>
      </c>
      <c r="I316" s="96">
        <f t="shared" ref="I316:M316" si="189">I317</f>
        <v>0</v>
      </c>
      <c r="J316" s="96">
        <f t="shared" si="189"/>
        <v>0</v>
      </c>
      <c r="K316" s="96">
        <f t="shared" si="189"/>
        <v>0</v>
      </c>
      <c r="L316" s="96">
        <f t="shared" si="189"/>
        <v>0</v>
      </c>
      <c r="M316" s="96">
        <f t="shared" si="189"/>
        <v>0</v>
      </c>
    </row>
    <row r="317" spans="1:13" ht="18.75">
      <c r="A317" s="44"/>
      <c r="B317" s="48" t="s">
        <v>21</v>
      </c>
      <c r="C317" s="17" t="s">
        <v>107</v>
      </c>
      <c r="D317" s="16" t="s">
        <v>52</v>
      </c>
      <c r="E317" s="16" t="s">
        <v>137</v>
      </c>
      <c r="F317" s="16">
        <v>10020</v>
      </c>
      <c r="G317" s="10">
        <v>410</v>
      </c>
      <c r="H317" s="96">
        <v>16959715.870000001</v>
      </c>
      <c r="I317" s="96">
        <v>0</v>
      </c>
      <c r="J317" s="96">
        <v>0</v>
      </c>
      <c r="K317" s="96">
        <v>0</v>
      </c>
      <c r="L317" s="96">
        <v>0</v>
      </c>
      <c r="M317" s="96">
        <v>0</v>
      </c>
    </row>
    <row r="318" spans="1:13" ht="37.5">
      <c r="A318" s="92"/>
      <c r="B318" s="18" t="s">
        <v>321</v>
      </c>
      <c r="C318" s="17" t="s">
        <v>107</v>
      </c>
      <c r="D318" s="16" t="s">
        <v>52</v>
      </c>
      <c r="E318" s="16" t="s">
        <v>137</v>
      </c>
      <c r="F318" s="16">
        <v>10030</v>
      </c>
      <c r="G318" s="10"/>
      <c r="H318" s="94">
        <f>H319</f>
        <v>2193195.16</v>
      </c>
      <c r="I318" s="94">
        <f t="shared" ref="I318:M318" si="190">I319</f>
        <v>0</v>
      </c>
      <c r="J318" s="94">
        <f t="shared" si="190"/>
        <v>0</v>
      </c>
      <c r="K318" s="94">
        <f t="shared" si="190"/>
        <v>0</v>
      </c>
      <c r="L318" s="94">
        <f t="shared" si="190"/>
        <v>0</v>
      </c>
      <c r="M318" s="94">
        <f t="shared" si="190"/>
        <v>0</v>
      </c>
    </row>
    <row r="319" spans="1:13" ht="37.5">
      <c r="A319" s="92"/>
      <c r="B319" s="18" t="s">
        <v>22</v>
      </c>
      <c r="C319" s="17" t="s">
        <v>107</v>
      </c>
      <c r="D319" s="16" t="s">
        <v>52</v>
      </c>
      <c r="E319" s="16" t="s">
        <v>137</v>
      </c>
      <c r="F319" s="16">
        <v>10030</v>
      </c>
      <c r="G319" s="10">
        <v>400</v>
      </c>
      <c r="H319" s="94">
        <f>H320</f>
        <v>2193195.16</v>
      </c>
      <c r="I319" s="94">
        <f t="shared" ref="I319:M319" si="191">I320</f>
        <v>0</v>
      </c>
      <c r="J319" s="94">
        <f t="shared" si="191"/>
        <v>0</v>
      </c>
      <c r="K319" s="94">
        <f t="shared" si="191"/>
        <v>0</v>
      </c>
      <c r="L319" s="94">
        <f t="shared" si="191"/>
        <v>0</v>
      </c>
      <c r="M319" s="94">
        <f t="shared" si="191"/>
        <v>0</v>
      </c>
    </row>
    <row r="320" spans="1:13" ht="112.5">
      <c r="A320" s="92"/>
      <c r="B320" s="18" t="s">
        <v>322</v>
      </c>
      <c r="C320" s="17" t="s">
        <v>107</v>
      </c>
      <c r="D320" s="16" t="s">
        <v>52</v>
      </c>
      <c r="E320" s="16" t="s">
        <v>137</v>
      </c>
      <c r="F320" s="16">
        <v>10030</v>
      </c>
      <c r="G320" s="10">
        <v>460</v>
      </c>
      <c r="H320" s="94">
        <v>2193195.16</v>
      </c>
      <c r="I320" s="94">
        <v>0</v>
      </c>
      <c r="J320" s="94">
        <v>0</v>
      </c>
      <c r="K320" s="94">
        <v>0</v>
      </c>
      <c r="L320" s="94">
        <v>0</v>
      </c>
      <c r="M320" s="94">
        <v>0</v>
      </c>
    </row>
    <row r="321" spans="1:13" ht="37.5">
      <c r="A321" s="19" t="s">
        <v>9</v>
      </c>
      <c r="B321" s="18" t="s">
        <v>138</v>
      </c>
      <c r="C321" s="17" t="s">
        <v>107</v>
      </c>
      <c r="D321" s="16" t="s">
        <v>52</v>
      </c>
      <c r="E321" s="16" t="s">
        <v>137</v>
      </c>
      <c r="F321" s="16" t="s">
        <v>15</v>
      </c>
      <c r="G321" s="15" t="s">
        <v>9</v>
      </c>
      <c r="H321" s="94">
        <f>H324+H322</f>
        <v>693685.8</v>
      </c>
      <c r="I321" s="94">
        <f t="shared" ref="I321:M321" si="192">I324</f>
        <v>0</v>
      </c>
      <c r="J321" s="94">
        <f t="shared" si="192"/>
        <v>950000</v>
      </c>
      <c r="K321" s="94">
        <f t="shared" si="192"/>
        <v>0</v>
      </c>
      <c r="L321" s="94">
        <f t="shared" si="192"/>
        <v>600000</v>
      </c>
      <c r="M321" s="94">
        <f t="shared" si="192"/>
        <v>0</v>
      </c>
    </row>
    <row r="322" spans="1:13" ht="37.5">
      <c r="A322" s="47"/>
      <c r="B322" s="18" t="s">
        <v>18</v>
      </c>
      <c r="C322" s="17" t="s">
        <v>107</v>
      </c>
      <c r="D322" s="16" t="s">
        <v>52</v>
      </c>
      <c r="E322" s="16" t="s">
        <v>137</v>
      </c>
      <c r="F322" s="16" t="s">
        <v>15</v>
      </c>
      <c r="G322" s="15">
        <v>200</v>
      </c>
      <c r="H322" s="94">
        <f>H323</f>
        <v>693685.8</v>
      </c>
      <c r="I322" s="94">
        <f t="shared" ref="I322:M322" si="193">I323</f>
        <v>0</v>
      </c>
      <c r="J322" s="94">
        <f t="shared" si="193"/>
        <v>0</v>
      </c>
      <c r="K322" s="94">
        <f t="shared" si="193"/>
        <v>0</v>
      </c>
      <c r="L322" s="94">
        <f t="shared" si="193"/>
        <v>0</v>
      </c>
      <c r="M322" s="94">
        <f t="shared" si="193"/>
        <v>0</v>
      </c>
    </row>
    <row r="323" spans="1:13" ht="37.5">
      <c r="A323" s="47"/>
      <c r="B323" s="13" t="s">
        <v>17</v>
      </c>
      <c r="C323" s="17" t="s">
        <v>107</v>
      </c>
      <c r="D323" s="16" t="s">
        <v>52</v>
      </c>
      <c r="E323" s="16" t="s">
        <v>137</v>
      </c>
      <c r="F323" s="16" t="s">
        <v>15</v>
      </c>
      <c r="G323" s="15">
        <v>240</v>
      </c>
      <c r="H323" s="94">
        <v>693685.8</v>
      </c>
      <c r="I323" s="94">
        <v>0</v>
      </c>
      <c r="J323" s="94">
        <v>0</v>
      </c>
      <c r="K323" s="94">
        <v>0</v>
      </c>
      <c r="L323" s="94">
        <v>0</v>
      </c>
      <c r="M323" s="94">
        <v>0</v>
      </c>
    </row>
    <row r="324" spans="1:13" ht="37.5">
      <c r="A324" s="19" t="s">
        <v>9</v>
      </c>
      <c r="B324" s="18" t="s">
        <v>133</v>
      </c>
      <c r="C324" s="17" t="s">
        <v>107</v>
      </c>
      <c r="D324" s="16" t="s">
        <v>52</v>
      </c>
      <c r="E324" s="16" t="s">
        <v>137</v>
      </c>
      <c r="F324" s="16" t="s">
        <v>15</v>
      </c>
      <c r="G324" s="15">
        <v>600</v>
      </c>
      <c r="H324" s="94">
        <f>H325</f>
        <v>0</v>
      </c>
      <c r="I324" s="94">
        <f t="shared" ref="I324:M324" si="194">I325</f>
        <v>0</v>
      </c>
      <c r="J324" s="94">
        <f t="shared" si="194"/>
        <v>950000</v>
      </c>
      <c r="K324" s="94">
        <f t="shared" si="194"/>
        <v>0</v>
      </c>
      <c r="L324" s="94">
        <f t="shared" si="194"/>
        <v>600000</v>
      </c>
      <c r="M324" s="94">
        <f t="shared" si="194"/>
        <v>0</v>
      </c>
    </row>
    <row r="325" spans="1:13" ht="18.75">
      <c r="A325" s="14" t="s">
        <v>9</v>
      </c>
      <c r="B325" s="13" t="s">
        <v>132</v>
      </c>
      <c r="C325" s="12" t="s">
        <v>107</v>
      </c>
      <c r="D325" s="11" t="s">
        <v>52</v>
      </c>
      <c r="E325" s="11" t="s">
        <v>137</v>
      </c>
      <c r="F325" s="11" t="s">
        <v>15</v>
      </c>
      <c r="G325" s="10" t="s">
        <v>131</v>
      </c>
      <c r="H325" s="96">
        <v>0</v>
      </c>
      <c r="I325" s="97">
        <v>0</v>
      </c>
      <c r="J325" s="98">
        <v>950000</v>
      </c>
      <c r="K325" s="98">
        <v>0</v>
      </c>
      <c r="L325" s="98">
        <v>600000</v>
      </c>
      <c r="M325" s="58">
        <v>0</v>
      </c>
    </row>
    <row r="326" spans="1:13" ht="37.5">
      <c r="A326" s="56"/>
      <c r="B326" s="48" t="s">
        <v>255</v>
      </c>
      <c r="C326" s="12" t="s">
        <v>107</v>
      </c>
      <c r="D326" s="11" t="s">
        <v>52</v>
      </c>
      <c r="E326" s="11" t="s">
        <v>137</v>
      </c>
      <c r="F326" s="11" t="s">
        <v>254</v>
      </c>
      <c r="G326" s="10"/>
      <c r="H326" s="96">
        <f>H327</f>
        <v>93455.81</v>
      </c>
      <c r="I326" s="96">
        <f t="shared" ref="I326:M326" si="195">I327</f>
        <v>92521.25</v>
      </c>
      <c r="J326" s="96">
        <f t="shared" si="195"/>
        <v>0</v>
      </c>
      <c r="K326" s="96">
        <f t="shared" si="195"/>
        <v>0</v>
      </c>
      <c r="L326" s="96">
        <f t="shared" si="195"/>
        <v>0</v>
      </c>
      <c r="M326" s="96">
        <f t="shared" si="195"/>
        <v>0</v>
      </c>
    </row>
    <row r="327" spans="1:13" ht="37.5">
      <c r="A327" s="56"/>
      <c r="B327" s="18" t="s">
        <v>133</v>
      </c>
      <c r="C327" s="12" t="s">
        <v>107</v>
      </c>
      <c r="D327" s="11" t="s">
        <v>52</v>
      </c>
      <c r="E327" s="11" t="s">
        <v>137</v>
      </c>
      <c r="F327" s="11" t="s">
        <v>254</v>
      </c>
      <c r="G327" s="10">
        <v>600</v>
      </c>
      <c r="H327" s="96">
        <f>H328</f>
        <v>93455.81</v>
      </c>
      <c r="I327" s="96">
        <f t="shared" ref="I327:M327" si="196">I328</f>
        <v>92521.25</v>
      </c>
      <c r="J327" s="96">
        <f t="shared" si="196"/>
        <v>0</v>
      </c>
      <c r="K327" s="96">
        <f t="shared" si="196"/>
        <v>0</v>
      </c>
      <c r="L327" s="96">
        <f t="shared" si="196"/>
        <v>0</v>
      </c>
      <c r="M327" s="96">
        <f t="shared" si="196"/>
        <v>0</v>
      </c>
    </row>
    <row r="328" spans="1:13" ht="18.75">
      <c r="A328" s="56"/>
      <c r="B328" s="13" t="s">
        <v>132</v>
      </c>
      <c r="C328" s="12" t="s">
        <v>107</v>
      </c>
      <c r="D328" s="11" t="s">
        <v>52</v>
      </c>
      <c r="E328" s="11" t="s">
        <v>137</v>
      </c>
      <c r="F328" s="11" t="s">
        <v>254</v>
      </c>
      <c r="G328" s="10">
        <v>610</v>
      </c>
      <c r="H328" s="96">
        <v>93455.81</v>
      </c>
      <c r="I328" s="97">
        <v>92521.25</v>
      </c>
      <c r="J328" s="98">
        <v>0</v>
      </c>
      <c r="K328" s="98">
        <v>0</v>
      </c>
      <c r="L328" s="98">
        <v>0</v>
      </c>
      <c r="M328" s="58">
        <v>0</v>
      </c>
    </row>
    <row r="329" spans="1:13" ht="56.25">
      <c r="A329" s="9"/>
      <c r="B329" s="49" t="s">
        <v>274</v>
      </c>
      <c r="C329" s="12" t="s">
        <v>107</v>
      </c>
      <c r="D329" s="11" t="s">
        <v>52</v>
      </c>
      <c r="E329" s="11" t="s">
        <v>137</v>
      </c>
      <c r="F329" s="11" t="s">
        <v>273</v>
      </c>
      <c r="G329" s="10"/>
      <c r="H329" s="96">
        <f>H330</f>
        <v>320520.3</v>
      </c>
      <c r="I329" s="96">
        <f t="shared" ref="I329:M329" si="197">I330</f>
        <v>317315.09999999998</v>
      </c>
      <c r="J329" s="96">
        <f t="shared" si="197"/>
        <v>0</v>
      </c>
      <c r="K329" s="96">
        <f t="shared" si="197"/>
        <v>0</v>
      </c>
      <c r="L329" s="96">
        <f t="shared" si="197"/>
        <v>0</v>
      </c>
      <c r="M329" s="96">
        <f t="shared" si="197"/>
        <v>0</v>
      </c>
    </row>
    <row r="330" spans="1:13" ht="37.5">
      <c r="A330" s="46"/>
      <c r="B330" s="50" t="s">
        <v>133</v>
      </c>
      <c r="C330" s="12" t="s">
        <v>107</v>
      </c>
      <c r="D330" s="11" t="s">
        <v>52</v>
      </c>
      <c r="E330" s="11" t="s">
        <v>137</v>
      </c>
      <c r="F330" s="11" t="s">
        <v>273</v>
      </c>
      <c r="G330" s="10">
        <v>600</v>
      </c>
      <c r="H330" s="96">
        <f>H331</f>
        <v>320520.3</v>
      </c>
      <c r="I330" s="96">
        <f t="shared" ref="I330:M330" si="198">I331</f>
        <v>317315.09999999998</v>
      </c>
      <c r="J330" s="96">
        <f t="shared" si="198"/>
        <v>0</v>
      </c>
      <c r="K330" s="96">
        <f t="shared" si="198"/>
        <v>0</v>
      </c>
      <c r="L330" s="96">
        <f t="shared" si="198"/>
        <v>0</v>
      </c>
      <c r="M330" s="96">
        <f t="shared" si="198"/>
        <v>0</v>
      </c>
    </row>
    <row r="331" spans="1:13" ht="18.75">
      <c r="A331" s="46"/>
      <c r="B331" s="51" t="s">
        <v>132</v>
      </c>
      <c r="C331" s="12" t="s">
        <v>107</v>
      </c>
      <c r="D331" s="11" t="s">
        <v>52</v>
      </c>
      <c r="E331" s="11" t="s">
        <v>137</v>
      </c>
      <c r="F331" s="11" t="s">
        <v>273</v>
      </c>
      <c r="G331" s="10">
        <v>610</v>
      </c>
      <c r="H331" s="96">
        <v>320520.3</v>
      </c>
      <c r="I331" s="96">
        <v>317315.09999999998</v>
      </c>
      <c r="J331" s="58">
        <v>0</v>
      </c>
      <c r="K331" s="58">
        <v>0</v>
      </c>
      <c r="L331" s="58">
        <v>0</v>
      </c>
      <c r="M331" s="58">
        <v>0</v>
      </c>
    </row>
    <row r="332" spans="1:13" ht="37.5">
      <c r="A332" s="57"/>
      <c r="B332" s="51" t="s">
        <v>257</v>
      </c>
      <c r="C332" s="12">
        <v>25</v>
      </c>
      <c r="D332" s="11">
        <v>4</v>
      </c>
      <c r="E332" s="11" t="s">
        <v>256</v>
      </c>
      <c r="F332" s="16" t="s">
        <v>1</v>
      </c>
      <c r="G332" s="10"/>
      <c r="H332" s="96">
        <f>H333</f>
        <v>5000000</v>
      </c>
      <c r="I332" s="96">
        <f t="shared" ref="I332:M332" si="199">I333</f>
        <v>5000000</v>
      </c>
      <c r="J332" s="96">
        <f t="shared" si="199"/>
        <v>0</v>
      </c>
      <c r="K332" s="96">
        <f t="shared" si="199"/>
        <v>0</v>
      </c>
      <c r="L332" s="96">
        <f t="shared" si="199"/>
        <v>0</v>
      </c>
      <c r="M332" s="96">
        <f t="shared" si="199"/>
        <v>0</v>
      </c>
    </row>
    <row r="333" spans="1:13" ht="18.75">
      <c r="A333" s="57"/>
      <c r="B333" s="51" t="s">
        <v>258</v>
      </c>
      <c r="C333" s="12">
        <v>25</v>
      </c>
      <c r="D333" s="11">
        <v>4</v>
      </c>
      <c r="E333" s="11" t="s">
        <v>256</v>
      </c>
      <c r="F333" s="16">
        <v>54540</v>
      </c>
      <c r="G333" s="10"/>
      <c r="H333" s="96">
        <f>H334</f>
        <v>5000000</v>
      </c>
      <c r="I333" s="96">
        <f t="shared" ref="I333:M333" si="200">I334</f>
        <v>5000000</v>
      </c>
      <c r="J333" s="96">
        <f t="shared" si="200"/>
        <v>0</v>
      </c>
      <c r="K333" s="96">
        <f t="shared" si="200"/>
        <v>0</v>
      </c>
      <c r="L333" s="96">
        <f t="shared" si="200"/>
        <v>0</v>
      </c>
      <c r="M333" s="96">
        <f t="shared" si="200"/>
        <v>0</v>
      </c>
    </row>
    <row r="334" spans="1:13" ht="37.5">
      <c r="A334" s="57"/>
      <c r="B334" s="51" t="s">
        <v>133</v>
      </c>
      <c r="C334" s="12">
        <v>25</v>
      </c>
      <c r="D334" s="11">
        <v>4</v>
      </c>
      <c r="E334" s="11" t="s">
        <v>256</v>
      </c>
      <c r="F334" s="16">
        <v>54540</v>
      </c>
      <c r="G334" s="10">
        <v>600</v>
      </c>
      <c r="H334" s="96">
        <f>H335</f>
        <v>5000000</v>
      </c>
      <c r="I334" s="96">
        <f t="shared" ref="I334:M334" si="201">I335</f>
        <v>5000000</v>
      </c>
      <c r="J334" s="96">
        <f t="shared" si="201"/>
        <v>0</v>
      </c>
      <c r="K334" s="96">
        <f t="shared" si="201"/>
        <v>0</v>
      </c>
      <c r="L334" s="96">
        <f t="shared" si="201"/>
        <v>0</v>
      </c>
      <c r="M334" s="96">
        <f t="shared" si="201"/>
        <v>0</v>
      </c>
    </row>
    <row r="335" spans="1:13" ht="18.75">
      <c r="A335" s="57"/>
      <c r="B335" s="51" t="s">
        <v>132</v>
      </c>
      <c r="C335" s="12">
        <v>25</v>
      </c>
      <c r="D335" s="11">
        <v>4</v>
      </c>
      <c r="E335" s="11" t="s">
        <v>256</v>
      </c>
      <c r="F335" s="16">
        <v>54540</v>
      </c>
      <c r="G335" s="10">
        <v>610</v>
      </c>
      <c r="H335" s="96">
        <v>5000000</v>
      </c>
      <c r="I335" s="96">
        <v>5000000</v>
      </c>
      <c r="J335" s="58">
        <v>0</v>
      </c>
      <c r="K335" s="58">
        <v>0</v>
      </c>
      <c r="L335" s="58">
        <v>0</v>
      </c>
      <c r="M335" s="58">
        <v>0</v>
      </c>
    </row>
    <row r="336" spans="1:13" ht="37.5">
      <c r="A336" s="46"/>
      <c r="B336" s="52" t="s">
        <v>251</v>
      </c>
      <c r="C336" s="12">
        <v>25</v>
      </c>
      <c r="D336" s="11">
        <v>4</v>
      </c>
      <c r="E336" s="11" t="s">
        <v>250</v>
      </c>
      <c r="F336" s="16" t="s">
        <v>1</v>
      </c>
      <c r="G336" s="10"/>
      <c r="H336" s="96">
        <f>H337</f>
        <v>206147.6</v>
      </c>
      <c r="I336" s="96">
        <f t="shared" ref="I336:M336" si="202">I337</f>
        <v>204086.12</v>
      </c>
      <c r="J336" s="96">
        <f t="shared" si="202"/>
        <v>0</v>
      </c>
      <c r="K336" s="96">
        <f t="shared" si="202"/>
        <v>0</v>
      </c>
      <c r="L336" s="96">
        <f t="shared" si="202"/>
        <v>0</v>
      </c>
      <c r="M336" s="96">
        <f t="shared" si="202"/>
        <v>0</v>
      </c>
    </row>
    <row r="337" spans="1:13" ht="56.25">
      <c r="A337" s="46"/>
      <c r="B337" s="52" t="s">
        <v>331</v>
      </c>
      <c r="C337" s="12">
        <v>25</v>
      </c>
      <c r="D337" s="11">
        <v>4</v>
      </c>
      <c r="E337" s="11" t="s">
        <v>250</v>
      </c>
      <c r="F337" s="16">
        <v>55196</v>
      </c>
      <c r="G337" s="10"/>
      <c r="H337" s="96">
        <f>H338+H340</f>
        <v>206147.6</v>
      </c>
      <c r="I337" s="96">
        <f t="shared" ref="I337:M337" si="203">I338+I340</f>
        <v>204086.12</v>
      </c>
      <c r="J337" s="96">
        <f t="shared" si="203"/>
        <v>0</v>
      </c>
      <c r="K337" s="96">
        <f t="shared" si="203"/>
        <v>0</v>
      </c>
      <c r="L337" s="96">
        <f t="shared" si="203"/>
        <v>0</v>
      </c>
      <c r="M337" s="96">
        <f t="shared" si="203"/>
        <v>0</v>
      </c>
    </row>
    <row r="338" spans="1:13" ht="18.75">
      <c r="A338" s="46"/>
      <c r="B338" s="52" t="s">
        <v>35</v>
      </c>
      <c r="C338" s="12">
        <v>25</v>
      </c>
      <c r="D338" s="11">
        <v>4</v>
      </c>
      <c r="E338" s="11" t="s">
        <v>250</v>
      </c>
      <c r="F338" s="16">
        <v>55196</v>
      </c>
      <c r="G338" s="10">
        <v>300</v>
      </c>
      <c r="H338" s="96">
        <f>H339</f>
        <v>103076.89</v>
      </c>
      <c r="I338" s="96">
        <f t="shared" ref="I338:M338" si="204">I339</f>
        <v>102046.12</v>
      </c>
      <c r="J338" s="96">
        <f t="shared" si="204"/>
        <v>0</v>
      </c>
      <c r="K338" s="96">
        <f t="shared" si="204"/>
        <v>0</v>
      </c>
      <c r="L338" s="96">
        <f t="shared" si="204"/>
        <v>0</v>
      </c>
      <c r="M338" s="96">
        <f t="shared" si="204"/>
        <v>0</v>
      </c>
    </row>
    <row r="339" spans="1:13" ht="18.75">
      <c r="A339" s="46"/>
      <c r="B339" s="52" t="s">
        <v>58</v>
      </c>
      <c r="C339" s="12">
        <v>25</v>
      </c>
      <c r="D339" s="11">
        <v>4</v>
      </c>
      <c r="E339" s="11" t="s">
        <v>250</v>
      </c>
      <c r="F339" s="16">
        <v>55196</v>
      </c>
      <c r="G339" s="10">
        <v>350</v>
      </c>
      <c r="H339" s="96">
        <v>103076.89</v>
      </c>
      <c r="I339" s="96">
        <v>102046.12</v>
      </c>
      <c r="J339" s="58">
        <v>0</v>
      </c>
      <c r="K339" s="58">
        <v>0</v>
      </c>
      <c r="L339" s="58">
        <v>0</v>
      </c>
      <c r="M339" s="58">
        <v>0</v>
      </c>
    </row>
    <row r="340" spans="1:13" ht="37.5">
      <c r="A340" s="46"/>
      <c r="B340" s="52" t="s">
        <v>133</v>
      </c>
      <c r="C340" s="12">
        <v>25</v>
      </c>
      <c r="D340" s="11">
        <v>4</v>
      </c>
      <c r="E340" s="11" t="s">
        <v>250</v>
      </c>
      <c r="F340" s="16">
        <v>55196</v>
      </c>
      <c r="G340" s="10">
        <v>600</v>
      </c>
      <c r="H340" s="96">
        <f>H341</f>
        <v>103070.71</v>
      </c>
      <c r="I340" s="96">
        <f t="shared" ref="I340:M340" si="205">I341</f>
        <v>102040</v>
      </c>
      <c r="J340" s="96">
        <f t="shared" si="205"/>
        <v>0</v>
      </c>
      <c r="K340" s="96">
        <f t="shared" si="205"/>
        <v>0</v>
      </c>
      <c r="L340" s="96">
        <f t="shared" si="205"/>
        <v>0</v>
      </c>
      <c r="M340" s="96">
        <f t="shared" si="205"/>
        <v>0</v>
      </c>
    </row>
    <row r="341" spans="1:13" ht="18.75">
      <c r="A341" s="46"/>
      <c r="B341" s="52" t="s">
        <v>132</v>
      </c>
      <c r="C341" s="12">
        <v>25</v>
      </c>
      <c r="D341" s="11">
        <v>4</v>
      </c>
      <c r="E341" s="11" t="s">
        <v>250</v>
      </c>
      <c r="F341" s="45">
        <v>55196</v>
      </c>
      <c r="G341" s="10">
        <v>610</v>
      </c>
      <c r="H341" s="96">
        <v>103070.71</v>
      </c>
      <c r="I341" s="96">
        <v>102040</v>
      </c>
      <c r="J341" s="58">
        <v>0</v>
      </c>
      <c r="K341" s="58">
        <v>0</v>
      </c>
      <c r="L341" s="58">
        <v>0</v>
      </c>
      <c r="M341" s="58">
        <v>0</v>
      </c>
    </row>
    <row r="342" spans="1:13" ht="18.75">
      <c r="A342" s="24" t="s">
        <v>9</v>
      </c>
      <c r="B342" s="23" t="s">
        <v>136</v>
      </c>
      <c r="C342" s="22" t="s">
        <v>107</v>
      </c>
      <c r="D342" s="21" t="s">
        <v>42</v>
      </c>
      <c r="E342" s="21" t="s">
        <v>2</v>
      </c>
      <c r="F342" s="21" t="s">
        <v>1</v>
      </c>
      <c r="G342" s="20" t="s">
        <v>9</v>
      </c>
      <c r="H342" s="99">
        <f>H343</f>
        <v>175000</v>
      </c>
      <c r="I342" s="99">
        <f t="shared" ref="I342:M342" si="206">I343</f>
        <v>0</v>
      </c>
      <c r="J342" s="99">
        <f t="shared" si="206"/>
        <v>150000</v>
      </c>
      <c r="K342" s="99">
        <f t="shared" si="206"/>
        <v>0</v>
      </c>
      <c r="L342" s="99">
        <f t="shared" si="206"/>
        <v>0</v>
      </c>
      <c r="M342" s="99">
        <f t="shared" si="206"/>
        <v>0</v>
      </c>
    </row>
    <row r="343" spans="1:13" ht="37.5">
      <c r="A343" s="19" t="s">
        <v>9</v>
      </c>
      <c r="B343" s="18" t="s">
        <v>135</v>
      </c>
      <c r="C343" s="17" t="s">
        <v>107</v>
      </c>
      <c r="D343" s="16" t="s">
        <v>42</v>
      </c>
      <c r="E343" s="16" t="s">
        <v>5</v>
      </c>
      <c r="F343" s="16" t="s">
        <v>1</v>
      </c>
      <c r="G343" s="15" t="s">
        <v>9</v>
      </c>
      <c r="H343" s="94">
        <f>H344</f>
        <v>175000</v>
      </c>
      <c r="I343" s="94">
        <f t="shared" ref="I343:M343" si="207">I344</f>
        <v>0</v>
      </c>
      <c r="J343" s="94">
        <f t="shared" si="207"/>
        <v>150000</v>
      </c>
      <c r="K343" s="94">
        <f t="shared" si="207"/>
        <v>0</v>
      </c>
      <c r="L343" s="94">
        <f t="shared" si="207"/>
        <v>0</v>
      </c>
      <c r="M343" s="94">
        <f t="shared" si="207"/>
        <v>0</v>
      </c>
    </row>
    <row r="344" spans="1:13" ht="56.25">
      <c r="A344" s="19" t="s">
        <v>9</v>
      </c>
      <c r="B344" s="18" t="s">
        <v>134</v>
      </c>
      <c r="C344" s="17" t="s">
        <v>107</v>
      </c>
      <c r="D344" s="16" t="s">
        <v>42</v>
      </c>
      <c r="E344" s="16" t="s">
        <v>5</v>
      </c>
      <c r="F344" s="16" t="s">
        <v>15</v>
      </c>
      <c r="G344" s="15" t="s">
        <v>9</v>
      </c>
      <c r="H344" s="94">
        <f>H345</f>
        <v>175000</v>
      </c>
      <c r="I344" s="94">
        <f t="shared" ref="I344:M344" si="208">I345</f>
        <v>0</v>
      </c>
      <c r="J344" s="94">
        <f t="shared" si="208"/>
        <v>150000</v>
      </c>
      <c r="K344" s="94">
        <f t="shared" si="208"/>
        <v>0</v>
      </c>
      <c r="L344" s="94">
        <f t="shared" si="208"/>
        <v>0</v>
      </c>
      <c r="M344" s="94">
        <f t="shared" si="208"/>
        <v>0</v>
      </c>
    </row>
    <row r="345" spans="1:13" ht="37.5">
      <c r="A345" s="19" t="s">
        <v>9</v>
      </c>
      <c r="B345" s="18" t="s">
        <v>133</v>
      </c>
      <c r="C345" s="17" t="s">
        <v>107</v>
      </c>
      <c r="D345" s="16" t="s">
        <v>42</v>
      </c>
      <c r="E345" s="16" t="s">
        <v>5</v>
      </c>
      <c r="F345" s="16" t="s">
        <v>15</v>
      </c>
      <c r="G345" s="15">
        <v>600</v>
      </c>
      <c r="H345" s="94">
        <f>H346+H347</f>
        <v>175000</v>
      </c>
      <c r="I345" s="94">
        <f t="shared" ref="I345:M345" si="209">I346</f>
        <v>0</v>
      </c>
      <c r="J345" s="94">
        <f t="shared" si="209"/>
        <v>150000</v>
      </c>
      <c r="K345" s="94">
        <f t="shared" si="209"/>
        <v>0</v>
      </c>
      <c r="L345" s="94">
        <f t="shared" si="209"/>
        <v>0</v>
      </c>
      <c r="M345" s="94">
        <f t="shared" si="209"/>
        <v>0</v>
      </c>
    </row>
    <row r="346" spans="1:13" ht="18.75">
      <c r="A346" s="14" t="s">
        <v>9</v>
      </c>
      <c r="B346" s="13" t="s">
        <v>132</v>
      </c>
      <c r="C346" s="12" t="s">
        <v>107</v>
      </c>
      <c r="D346" s="11" t="s">
        <v>42</v>
      </c>
      <c r="E346" s="11" t="s">
        <v>5</v>
      </c>
      <c r="F346" s="11" t="s">
        <v>15</v>
      </c>
      <c r="G346" s="10" t="s">
        <v>131</v>
      </c>
      <c r="H346" s="96">
        <v>143000</v>
      </c>
      <c r="I346" s="97">
        <v>0</v>
      </c>
      <c r="J346" s="98">
        <v>150000</v>
      </c>
      <c r="K346" s="98">
        <v>0</v>
      </c>
      <c r="L346" s="98">
        <v>0</v>
      </c>
      <c r="M346" s="58">
        <v>0</v>
      </c>
    </row>
    <row r="347" spans="1:13" ht="56.25">
      <c r="A347" s="84"/>
      <c r="B347" s="48" t="s">
        <v>168</v>
      </c>
      <c r="C347" s="12" t="s">
        <v>107</v>
      </c>
      <c r="D347" s="11" t="s">
        <v>42</v>
      </c>
      <c r="E347" s="11" t="s">
        <v>5</v>
      </c>
      <c r="F347" s="11" t="s">
        <v>15</v>
      </c>
      <c r="G347" s="10">
        <v>630</v>
      </c>
      <c r="H347" s="96">
        <v>32000</v>
      </c>
      <c r="I347" s="96">
        <v>0</v>
      </c>
      <c r="J347" s="58">
        <v>0</v>
      </c>
      <c r="K347" s="58">
        <v>0</v>
      </c>
      <c r="L347" s="58">
        <v>0</v>
      </c>
      <c r="M347" s="58">
        <v>0</v>
      </c>
    </row>
    <row r="348" spans="1:13" ht="37.5">
      <c r="A348" s="24" t="s">
        <v>9</v>
      </c>
      <c r="B348" s="23" t="s">
        <v>130</v>
      </c>
      <c r="C348" s="22" t="s">
        <v>107</v>
      </c>
      <c r="D348" s="21" t="s">
        <v>33</v>
      </c>
      <c r="E348" s="21" t="s">
        <v>2</v>
      </c>
      <c r="F348" s="21" t="s">
        <v>1</v>
      </c>
      <c r="G348" s="20" t="s">
        <v>9</v>
      </c>
      <c r="H348" s="99">
        <f>H349</f>
        <v>8377807.6299999999</v>
      </c>
      <c r="I348" s="99">
        <f t="shared" ref="I348:M348" si="210">I349</f>
        <v>524599.82999999996</v>
      </c>
      <c r="J348" s="99">
        <f t="shared" si="210"/>
        <v>7563979.54</v>
      </c>
      <c r="K348" s="99">
        <f t="shared" si="210"/>
        <v>280771.74</v>
      </c>
      <c r="L348" s="99">
        <f t="shared" si="210"/>
        <v>7163979.54</v>
      </c>
      <c r="M348" s="99">
        <f t="shared" si="210"/>
        <v>280771.74</v>
      </c>
    </row>
    <row r="349" spans="1:13" ht="37.5">
      <c r="A349" s="19" t="s">
        <v>9</v>
      </c>
      <c r="B349" s="18" t="s">
        <v>129</v>
      </c>
      <c r="C349" s="17" t="s">
        <v>107</v>
      </c>
      <c r="D349" s="16" t="s">
        <v>33</v>
      </c>
      <c r="E349" s="16" t="s">
        <v>5</v>
      </c>
      <c r="F349" s="16" t="s">
        <v>1</v>
      </c>
      <c r="G349" s="15" t="s">
        <v>9</v>
      </c>
      <c r="H349" s="94">
        <f>H350+H353+H356+H359+H362+H365</f>
        <v>8377807.6299999999</v>
      </c>
      <c r="I349" s="94">
        <f t="shared" ref="I349:M349" si="211">I350+I353+I356+I359+I362+I365</f>
        <v>524599.82999999996</v>
      </c>
      <c r="J349" s="94">
        <f t="shared" si="211"/>
        <v>7563979.54</v>
      </c>
      <c r="K349" s="94">
        <f t="shared" si="211"/>
        <v>280771.74</v>
      </c>
      <c r="L349" s="94">
        <f t="shared" si="211"/>
        <v>7163979.54</v>
      </c>
      <c r="M349" s="94">
        <f t="shared" si="211"/>
        <v>280771.74</v>
      </c>
    </row>
    <row r="350" spans="1:13" ht="56.25">
      <c r="A350" s="19" t="s">
        <v>9</v>
      </c>
      <c r="B350" s="18" t="s">
        <v>128</v>
      </c>
      <c r="C350" s="17" t="s">
        <v>107</v>
      </c>
      <c r="D350" s="16" t="s">
        <v>33</v>
      </c>
      <c r="E350" s="16" t="s">
        <v>5</v>
      </c>
      <c r="F350" s="16" t="s">
        <v>31</v>
      </c>
      <c r="G350" s="15" t="s">
        <v>9</v>
      </c>
      <c r="H350" s="94">
        <f>H351</f>
        <v>550000</v>
      </c>
      <c r="I350" s="94">
        <f t="shared" ref="I350:M350" si="212">I351</f>
        <v>0</v>
      </c>
      <c r="J350" s="94">
        <f t="shared" si="212"/>
        <v>400000</v>
      </c>
      <c r="K350" s="94">
        <f t="shared" si="212"/>
        <v>0</v>
      </c>
      <c r="L350" s="94">
        <f t="shared" si="212"/>
        <v>0</v>
      </c>
      <c r="M350" s="94">
        <f t="shared" si="212"/>
        <v>0</v>
      </c>
    </row>
    <row r="351" spans="1:13" ht="18.75">
      <c r="A351" s="19" t="s">
        <v>9</v>
      </c>
      <c r="B351" s="18" t="s">
        <v>35</v>
      </c>
      <c r="C351" s="17" t="s">
        <v>107</v>
      </c>
      <c r="D351" s="16" t="s">
        <v>33</v>
      </c>
      <c r="E351" s="16" t="s">
        <v>5</v>
      </c>
      <c r="F351" s="16" t="s">
        <v>31</v>
      </c>
      <c r="G351" s="15">
        <v>300</v>
      </c>
      <c r="H351" s="94">
        <f>H352</f>
        <v>550000</v>
      </c>
      <c r="I351" s="94">
        <f t="shared" ref="I351:M351" si="213">I352</f>
        <v>0</v>
      </c>
      <c r="J351" s="94">
        <f t="shared" si="213"/>
        <v>400000</v>
      </c>
      <c r="K351" s="94">
        <f t="shared" si="213"/>
        <v>0</v>
      </c>
      <c r="L351" s="94">
        <f t="shared" si="213"/>
        <v>0</v>
      </c>
      <c r="M351" s="94">
        <f t="shared" si="213"/>
        <v>0</v>
      </c>
    </row>
    <row r="352" spans="1:13" ht="37.5">
      <c r="A352" s="14" t="s">
        <v>9</v>
      </c>
      <c r="B352" s="13" t="s">
        <v>34</v>
      </c>
      <c r="C352" s="12" t="s">
        <v>107</v>
      </c>
      <c r="D352" s="11" t="s">
        <v>33</v>
      </c>
      <c r="E352" s="11" t="s">
        <v>5</v>
      </c>
      <c r="F352" s="11" t="s">
        <v>31</v>
      </c>
      <c r="G352" s="10" t="s">
        <v>30</v>
      </c>
      <c r="H352" s="96">
        <v>550000</v>
      </c>
      <c r="I352" s="97">
        <v>0</v>
      </c>
      <c r="J352" s="98">
        <v>400000</v>
      </c>
      <c r="K352" s="98">
        <v>0</v>
      </c>
      <c r="L352" s="98">
        <v>0</v>
      </c>
      <c r="M352" s="58">
        <v>0</v>
      </c>
    </row>
    <row r="353" spans="1:13" ht="18.75">
      <c r="A353" s="24" t="s">
        <v>9</v>
      </c>
      <c r="B353" s="23" t="s">
        <v>127</v>
      </c>
      <c r="C353" s="22" t="s">
        <v>107</v>
      </c>
      <c r="D353" s="21" t="s">
        <v>33</v>
      </c>
      <c r="E353" s="21" t="s">
        <v>5</v>
      </c>
      <c r="F353" s="21" t="s">
        <v>126</v>
      </c>
      <c r="G353" s="20" t="s">
        <v>9</v>
      </c>
      <c r="H353" s="99">
        <f>H354</f>
        <v>6643207.7999999998</v>
      </c>
      <c r="I353" s="99">
        <f t="shared" ref="I353:M353" si="214">I354</f>
        <v>0</v>
      </c>
      <c r="J353" s="99">
        <f t="shared" si="214"/>
        <v>6643207.7999999998</v>
      </c>
      <c r="K353" s="99">
        <f t="shared" si="214"/>
        <v>0</v>
      </c>
      <c r="L353" s="99">
        <f t="shared" si="214"/>
        <v>6643207.7999999998</v>
      </c>
      <c r="M353" s="99">
        <f t="shared" si="214"/>
        <v>0</v>
      </c>
    </row>
    <row r="354" spans="1:13" ht="18.75">
      <c r="A354" s="19" t="s">
        <v>9</v>
      </c>
      <c r="B354" s="18" t="s">
        <v>35</v>
      </c>
      <c r="C354" s="17" t="s">
        <v>107</v>
      </c>
      <c r="D354" s="16" t="s">
        <v>33</v>
      </c>
      <c r="E354" s="16" t="s">
        <v>5</v>
      </c>
      <c r="F354" s="16" t="s">
        <v>126</v>
      </c>
      <c r="G354" s="15">
        <v>300</v>
      </c>
      <c r="H354" s="94">
        <f>H355</f>
        <v>6643207.7999999998</v>
      </c>
      <c r="I354" s="94">
        <f t="shared" ref="I354:M354" si="215">I355</f>
        <v>0</v>
      </c>
      <c r="J354" s="94">
        <f t="shared" si="215"/>
        <v>6643207.7999999998</v>
      </c>
      <c r="K354" s="94">
        <f t="shared" si="215"/>
        <v>0</v>
      </c>
      <c r="L354" s="94">
        <f t="shared" si="215"/>
        <v>6643207.7999999998</v>
      </c>
      <c r="M354" s="94">
        <f t="shared" si="215"/>
        <v>0</v>
      </c>
    </row>
    <row r="355" spans="1:13" ht="37.5">
      <c r="A355" s="14" t="s">
        <v>9</v>
      </c>
      <c r="B355" s="13" t="s">
        <v>34</v>
      </c>
      <c r="C355" s="12" t="s">
        <v>107</v>
      </c>
      <c r="D355" s="11" t="s">
        <v>33</v>
      </c>
      <c r="E355" s="11" t="s">
        <v>5</v>
      </c>
      <c r="F355" s="11" t="s">
        <v>126</v>
      </c>
      <c r="G355" s="10" t="s">
        <v>30</v>
      </c>
      <c r="H355" s="96">
        <v>6643207.7999999998</v>
      </c>
      <c r="I355" s="97">
        <v>0</v>
      </c>
      <c r="J355" s="98">
        <v>6643207.7999999998</v>
      </c>
      <c r="K355" s="98">
        <v>0</v>
      </c>
      <c r="L355" s="98">
        <v>6643207.7999999998</v>
      </c>
      <c r="M355" s="58">
        <v>0</v>
      </c>
    </row>
    <row r="356" spans="1:13" ht="37.5">
      <c r="A356" s="24" t="s">
        <v>9</v>
      </c>
      <c r="B356" s="23" t="s">
        <v>125</v>
      </c>
      <c r="C356" s="22" t="s">
        <v>107</v>
      </c>
      <c r="D356" s="21" t="s">
        <v>33</v>
      </c>
      <c r="E356" s="21" t="s">
        <v>5</v>
      </c>
      <c r="F356" s="21" t="s">
        <v>20</v>
      </c>
      <c r="G356" s="20" t="s">
        <v>9</v>
      </c>
      <c r="H356" s="99">
        <f>H357</f>
        <v>240000</v>
      </c>
      <c r="I356" s="99">
        <f t="shared" ref="I356:M356" si="216">I357</f>
        <v>0</v>
      </c>
      <c r="J356" s="99">
        <f t="shared" si="216"/>
        <v>240000</v>
      </c>
      <c r="K356" s="99">
        <f t="shared" si="216"/>
        <v>0</v>
      </c>
      <c r="L356" s="99">
        <f t="shared" si="216"/>
        <v>240000</v>
      </c>
      <c r="M356" s="99">
        <f t="shared" si="216"/>
        <v>0</v>
      </c>
    </row>
    <row r="357" spans="1:13" ht="18.75">
      <c r="A357" s="19" t="s">
        <v>9</v>
      </c>
      <c r="B357" s="18" t="s">
        <v>35</v>
      </c>
      <c r="C357" s="17" t="s">
        <v>107</v>
      </c>
      <c r="D357" s="16" t="s">
        <v>33</v>
      </c>
      <c r="E357" s="16" t="s">
        <v>5</v>
      </c>
      <c r="F357" s="16" t="s">
        <v>20</v>
      </c>
      <c r="G357" s="15">
        <v>300</v>
      </c>
      <c r="H357" s="94">
        <f>H358</f>
        <v>240000</v>
      </c>
      <c r="I357" s="94">
        <f t="shared" ref="I357:M357" si="217">I358</f>
        <v>0</v>
      </c>
      <c r="J357" s="94">
        <f t="shared" si="217"/>
        <v>240000</v>
      </c>
      <c r="K357" s="94">
        <f t="shared" si="217"/>
        <v>0</v>
      </c>
      <c r="L357" s="94">
        <f t="shared" si="217"/>
        <v>240000</v>
      </c>
      <c r="M357" s="94">
        <f t="shared" si="217"/>
        <v>0</v>
      </c>
    </row>
    <row r="358" spans="1:13" ht="18.75">
      <c r="A358" s="14" t="s">
        <v>9</v>
      </c>
      <c r="B358" s="13" t="s">
        <v>124</v>
      </c>
      <c r="C358" s="12" t="s">
        <v>107</v>
      </c>
      <c r="D358" s="11" t="s">
        <v>33</v>
      </c>
      <c r="E358" s="11" t="s">
        <v>5</v>
      </c>
      <c r="F358" s="11" t="s">
        <v>20</v>
      </c>
      <c r="G358" s="10" t="s">
        <v>123</v>
      </c>
      <c r="H358" s="96">
        <v>240000</v>
      </c>
      <c r="I358" s="97">
        <v>0</v>
      </c>
      <c r="J358" s="98">
        <v>240000</v>
      </c>
      <c r="K358" s="98">
        <v>0</v>
      </c>
      <c r="L358" s="98">
        <v>240000</v>
      </c>
      <c r="M358" s="58">
        <v>0</v>
      </c>
    </row>
    <row r="359" spans="1:13" ht="37.5">
      <c r="A359" s="24" t="s">
        <v>9</v>
      </c>
      <c r="B359" s="23" t="s">
        <v>122</v>
      </c>
      <c r="C359" s="22" t="s">
        <v>107</v>
      </c>
      <c r="D359" s="21" t="s">
        <v>33</v>
      </c>
      <c r="E359" s="21" t="s">
        <v>5</v>
      </c>
      <c r="F359" s="21" t="s">
        <v>120</v>
      </c>
      <c r="G359" s="20" t="s">
        <v>9</v>
      </c>
      <c r="H359" s="99">
        <f>H360</f>
        <v>120000</v>
      </c>
      <c r="I359" s="99">
        <f t="shared" ref="I359:M359" si="218">I360</f>
        <v>0</v>
      </c>
      <c r="J359" s="99">
        <f t="shared" si="218"/>
        <v>0</v>
      </c>
      <c r="K359" s="99">
        <f t="shared" si="218"/>
        <v>0</v>
      </c>
      <c r="L359" s="99">
        <f t="shared" si="218"/>
        <v>0</v>
      </c>
      <c r="M359" s="99">
        <f t="shared" si="218"/>
        <v>0</v>
      </c>
    </row>
    <row r="360" spans="1:13" ht="18.75">
      <c r="A360" s="19" t="s">
        <v>9</v>
      </c>
      <c r="B360" s="18" t="s">
        <v>35</v>
      </c>
      <c r="C360" s="17" t="s">
        <v>107</v>
      </c>
      <c r="D360" s="16" t="s">
        <v>33</v>
      </c>
      <c r="E360" s="16" t="s">
        <v>5</v>
      </c>
      <c r="F360" s="16" t="s">
        <v>120</v>
      </c>
      <c r="G360" s="15">
        <v>300</v>
      </c>
      <c r="H360" s="94">
        <f>H361</f>
        <v>120000</v>
      </c>
      <c r="I360" s="94">
        <f t="shared" ref="I360:M360" si="219">I361</f>
        <v>0</v>
      </c>
      <c r="J360" s="94">
        <f t="shared" si="219"/>
        <v>0</v>
      </c>
      <c r="K360" s="94">
        <f t="shared" si="219"/>
        <v>0</v>
      </c>
      <c r="L360" s="94">
        <f t="shared" si="219"/>
        <v>0</v>
      </c>
      <c r="M360" s="94">
        <f t="shared" si="219"/>
        <v>0</v>
      </c>
    </row>
    <row r="361" spans="1:13" ht="18.75">
      <c r="A361" s="14" t="s">
        <v>9</v>
      </c>
      <c r="B361" s="13" t="s">
        <v>121</v>
      </c>
      <c r="C361" s="12" t="s">
        <v>107</v>
      </c>
      <c r="D361" s="11" t="s">
        <v>33</v>
      </c>
      <c r="E361" s="11" t="s">
        <v>5</v>
      </c>
      <c r="F361" s="11" t="s">
        <v>120</v>
      </c>
      <c r="G361" s="10" t="s">
        <v>119</v>
      </c>
      <c r="H361" s="96">
        <v>120000</v>
      </c>
      <c r="I361" s="97">
        <v>0</v>
      </c>
      <c r="J361" s="98">
        <v>0</v>
      </c>
      <c r="K361" s="98">
        <v>0</v>
      </c>
      <c r="L361" s="98">
        <v>0</v>
      </c>
      <c r="M361" s="58">
        <v>0</v>
      </c>
    </row>
    <row r="362" spans="1:13" ht="37.5">
      <c r="A362" s="24" t="s">
        <v>9</v>
      </c>
      <c r="B362" s="23" t="s">
        <v>118</v>
      </c>
      <c r="C362" s="22" t="s">
        <v>107</v>
      </c>
      <c r="D362" s="21" t="s">
        <v>33</v>
      </c>
      <c r="E362" s="21" t="s">
        <v>5</v>
      </c>
      <c r="F362" s="21" t="s">
        <v>117</v>
      </c>
      <c r="G362" s="20" t="s">
        <v>9</v>
      </c>
      <c r="H362" s="99">
        <f>H363</f>
        <v>300000</v>
      </c>
      <c r="I362" s="99">
        <f t="shared" ref="I362:M362" si="220">I363</f>
        <v>0</v>
      </c>
      <c r="J362" s="99">
        <f t="shared" si="220"/>
        <v>0</v>
      </c>
      <c r="K362" s="99">
        <f t="shared" si="220"/>
        <v>0</v>
      </c>
      <c r="L362" s="99">
        <f t="shared" si="220"/>
        <v>0</v>
      </c>
      <c r="M362" s="99">
        <f t="shared" si="220"/>
        <v>0</v>
      </c>
    </row>
    <row r="363" spans="1:13" ht="18.75">
      <c r="A363" s="19" t="s">
        <v>9</v>
      </c>
      <c r="B363" s="18" t="s">
        <v>35</v>
      </c>
      <c r="C363" s="17" t="s">
        <v>107</v>
      </c>
      <c r="D363" s="16" t="s">
        <v>33</v>
      </c>
      <c r="E363" s="16" t="s">
        <v>5</v>
      </c>
      <c r="F363" s="16" t="s">
        <v>117</v>
      </c>
      <c r="G363" s="15">
        <v>300</v>
      </c>
      <c r="H363" s="94">
        <f>H364</f>
        <v>300000</v>
      </c>
      <c r="I363" s="94">
        <f t="shared" ref="I363:M363" si="221">I364</f>
        <v>0</v>
      </c>
      <c r="J363" s="94">
        <f t="shared" si="221"/>
        <v>0</v>
      </c>
      <c r="K363" s="94">
        <f t="shared" si="221"/>
        <v>0</v>
      </c>
      <c r="L363" s="94">
        <f t="shared" si="221"/>
        <v>0</v>
      </c>
      <c r="M363" s="94">
        <f t="shared" si="221"/>
        <v>0</v>
      </c>
    </row>
    <row r="364" spans="1:13" ht="37.5">
      <c r="A364" s="14" t="s">
        <v>9</v>
      </c>
      <c r="B364" s="13" t="s">
        <v>34</v>
      </c>
      <c r="C364" s="12" t="s">
        <v>107</v>
      </c>
      <c r="D364" s="11" t="s">
        <v>33</v>
      </c>
      <c r="E364" s="11" t="s">
        <v>5</v>
      </c>
      <c r="F364" s="11" t="s">
        <v>117</v>
      </c>
      <c r="G364" s="10" t="s">
        <v>30</v>
      </c>
      <c r="H364" s="96">
        <v>300000</v>
      </c>
      <c r="I364" s="97">
        <v>0</v>
      </c>
      <c r="J364" s="98">
        <v>0</v>
      </c>
      <c r="K364" s="98">
        <v>0</v>
      </c>
      <c r="L364" s="98">
        <v>0</v>
      </c>
      <c r="M364" s="58">
        <v>0</v>
      </c>
    </row>
    <row r="365" spans="1:13" ht="37.5">
      <c r="A365" s="24" t="s">
        <v>9</v>
      </c>
      <c r="B365" s="23" t="s">
        <v>116</v>
      </c>
      <c r="C365" s="22" t="s">
        <v>107</v>
      </c>
      <c r="D365" s="21" t="s">
        <v>33</v>
      </c>
      <c r="E365" s="21" t="s">
        <v>5</v>
      </c>
      <c r="F365" s="21" t="s">
        <v>115</v>
      </c>
      <c r="G365" s="20" t="s">
        <v>9</v>
      </c>
      <c r="H365" s="99">
        <f>H366</f>
        <v>524599.82999999996</v>
      </c>
      <c r="I365" s="99">
        <f t="shared" ref="I365:M365" si="222">I366</f>
        <v>524599.82999999996</v>
      </c>
      <c r="J365" s="99">
        <f t="shared" si="222"/>
        <v>280771.74</v>
      </c>
      <c r="K365" s="99">
        <f t="shared" si="222"/>
        <v>280771.74</v>
      </c>
      <c r="L365" s="99">
        <f t="shared" si="222"/>
        <v>280771.74</v>
      </c>
      <c r="M365" s="99">
        <f t="shared" si="222"/>
        <v>280771.74</v>
      </c>
    </row>
    <row r="366" spans="1:13" ht="18.75">
      <c r="A366" s="19" t="s">
        <v>9</v>
      </c>
      <c r="B366" s="18" t="s">
        <v>44</v>
      </c>
      <c r="C366" s="17" t="s">
        <v>107</v>
      </c>
      <c r="D366" s="16" t="s">
        <v>33</v>
      </c>
      <c r="E366" s="16" t="s">
        <v>5</v>
      </c>
      <c r="F366" s="16" t="s">
        <v>115</v>
      </c>
      <c r="G366" s="15">
        <v>800</v>
      </c>
      <c r="H366" s="94">
        <f>H367</f>
        <v>524599.82999999996</v>
      </c>
      <c r="I366" s="94">
        <f t="shared" ref="I366:M366" si="223">I367</f>
        <v>524599.82999999996</v>
      </c>
      <c r="J366" s="94">
        <f t="shared" si="223"/>
        <v>280771.74</v>
      </c>
      <c r="K366" s="94">
        <f t="shared" si="223"/>
        <v>280771.74</v>
      </c>
      <c r="L366" s="94">
        <f t="shared" si="223"/>
        <v>280771.74</v>
      </c>
      <c r="M366" s="94">
        <f t="shared" si="223"/>
        <v>280771.74</v>
      </c>
    </row>
    <row r="367" spans="1:13" ht="56.25">
      <c r="A367" s="14" t="s">
        <v>9</v>
      </c>
      <c r="B367" s="13" t="s">
        <v>43</v>
      </c>
      <c r="C367" s="12" t="s">
        <v>107</v>
      </c>
      <c r="D367" s="11" t="s">
        <v>33</v>
      </c>
      <c r="E367" s="11" t="s">
        <v>5</v>
      </c>
      <c r="F367" s="11" t="s">
        <v>115</v>
      </c>
      <c r="G367" s="10" t="s">
        <v>41</v>
      </c>
      <c r="H367" s="96">
        <v>524599.82999999996</v>
      </c>
      <c r="I367" s="97">
        <v>524599.82999999996</v>
      </c>
      <c r="J367" s="98">
        <v>280771.74</v>
      </c>
      <c r="K367" s="98">
        <v>280771.74</v>
      </c>
      <c r="L367" s="98">
        <v>280771.74</v>
      </c>
      <c r="M367" s="58">
        <v>280771.74</v>
      </c>
    </row>
    <row r="368" spans="1:13" ht="56.25">
      <c r="A368" s="24" t="s">
        <v>9</v>
      </c>
      <c r="B368" s="23" t="s">
        <v>114</v>
      </c>
      <c r="C368" s="22" t="s">
        <v>107</v>
      </c>
      <c r="D368" s="21" t="s">
        <v>26</v>
      </c>
      <c r="E368" s="21" t="s">
        <v>2</v>
      </c>
      <c r="F368" s="21" t="s">
        <v>1</v>
      </c>
      <c r="G368" s="20" t="s">
        <v>9</v>
      </c>
      <c r="H368" s="99">
        <f>H369+H374+H379</f>
        <v>703000</v>
      </c>
      <c r="I368" s="99">
        <f t="shared" ref="I368:M368" si="224">I369+I374+I379</f>
        <v>1000</v>
      </c>
      <c r="J368" s="99">
        <f t="shared" si="224"/>
        <v>422000</v>
      </c>
      <c r="K368" s="99">
        <f t="shared" si="224"/>
        <v>0</v>
      </c>
      <c r="L368" s="99">
        <f t="shared" si="224"/>
        <v>0</v>
      </c>
      <c r="M368" s="99">
        <f t="shared" si="224"/>
        <v>0</v>
      </c>
    </row>
    <row r="369" spans="1:13" ht="37.5">
      <c r="A369" s="19" t="s">
        <v>9</v>
      </c>
      <c r="B369" s="18" t="s">
        <v>113</v>
      </c>
      <c r="C369" s="17" t="s">
        <v>107</v>
      </c>
      <c r="D369" s="16" t="s">
        <v>26</v>
      </c>
      <c r="E369" s="16" t="s">
        <v>5</v>
      </c>
      <c r="F369" s="16" t="s">
        <v>1</v>
      </c>
      <c r="G369" s="15" t="s">
        <v>9</v>
      </c>
      <c r="H369" s="94">
        <f>H370</f>
        <v>617000</v>
      </c>
      <c r="I369" s="94">
        <f t="shared" ref="I369:M369" si="225">I370</f>
        <v>0</v>
      </c>
      <c r="J369" s="94">
        <f t="shared" si="225"/>
        <v>337000</v>
      </c>
      <c r="K369" s="94">
        <f t="shared" si="225"/>
        <v>0</v>
      </c>
      <c r="L369" s="94">
        <f t="shared" si="225"/>
        <v>0</v>
      </c>
      <c r="M369" s="94">
        <f t="shared" si="225"/>
        <v>0</v>
      </c>
    </row>
    <row r="370" spans="1:13" ht="37.5">
      <c r="A370" s="19" t="s">
        <v>9</v>
      </c>
      <c r="B370" s="18" t="s">
        <v>112</v>
      </c>
      <c r="C370" s="17" t="s">
        <v>107</v>
      </c>
      <c r="D370" s="16" t="s">
        <v>26</v>
      </c>
      <c r="E370" s="16" t="s">
        <v>5</v>
      </c>
      <c r="F370" s="16" t="s">
        <v>15</v>
      </c>
      <c r="G370" s="15" t="s">
        <v>9</v>
      </c>
      <c r="H370" s="94">
        <f>H371</f>
        <v>617000</v>
      </c>
      <c r="I370" s="94">
        <f t="shared" ref="I370:M370" si="226">I371</f>
        <v>0</v>
      </c>
      <c r="J370" s="94">
        <f t="shared" si="226"/>
        <v>337000</v>
      </c>
      <c r="K370" s="94">
        <f t="shared" si="226"/>
        <v>0</v>
      </c>
      <c r="L370" s="94">
        <f t="shared" si="226"/>
        <v>0</v>
      </c>
      <c r="M370" s="94">
        <f t="shared" si="226"/>
        <v>0</v>
      </c>
    </row>
    <row r="371" spans="1:13" ht="37.5">
      <c r="A371" s="19" t="s">
        <v>9</v>
      </c>
      <c r="B371" s="18" t="s">
        <v>18</v>
      </c>
      <c r="C371" s="17" t="s">
        <v>107</v>
      </c>
      <c r="D371" s="16" t="s">
        <v>26</v>
      </c>
      <c r="E371" s="16" t="s">
        <v>5</v>
      </c>
      <c r="F371" s="16" t="s">
        <v>15</v>
      </c>
      <c r="G371" s="15">
        <v>200</v>
      </c>
      <c r="H371" s="94">
        <f>H372</f>
        <v>617000</v>
      </c>
      <c r="I371" s="94">
        <f t="shared" ref="I371:M371" si="227">I372</f>
        <v>0</v>
      </c>
      <c r="J371" s="94">
        <f t="shared" si="227"/>
        <v>337000</v>
      </c>
      <c r="K371" s="94">
        <f t="shared" si="227"/>
        <v>0</v>
      </c>
      <c r="L371" s="94">
        <f t="shared" si="227"/>
        <v>0</v>
      </c>
      <c r="M371" s="94">
        <f t="shared" si="227"/>
        <v>0</v>
      </c>
    </row>
    <row r="372" spans="1:13" ht="37.5">
      <c r="A372" s="14" t="s">
        <v>9</v>
      </c>
      <c r="B372" s="13" t="s">
        <v>17</v>
      </c>
      <c r="C372" s="12" t="s">
        <v>107</v>
      </c>
      <c r="D372" s="11" t="s">
        <v>26</v>
      </c>
      <c r="E372" s="11" t="s">
        <v>5</v>
      </c>
      <c r="F372" s="11" t="s">
        <v>15</v>
      </c>
      <c r="G372" s="10" t="s">
        <v>14</v>
      </c>
      <c r="H372" s="96">
        <v>617000</v>
      </c>
      <c r="I372" s="97">
        <v>0</v>
      </c>
      <c r="J372" s="98">
        <v>337000</v>
      </c>
      <c r="K372" s="98">
        <v>0</v>
      </c>
      <c r="L372" s="98">
        <v>0</v>
      </c>
      <c r="M372" s="58">
        <v>0</v>
      </c>
    </row>
    <row r="373" spans="1:13" ht="18.75">
      <c r="A373" s="24" t="s">
        <v>9</v>
      </c>
      <c r="B373" s="23" t="s">
        <v>111</v>
      </c>
      <c r="C373" s="22" t="s">
        <v>107</v>
      </c>
      <c r="D373" s="21" t="s">
        <v>26</v>
      </c>
      <c r="E373" s="21" t="s">
        <v>37</v>
      </c>
      <c r="F373" s="21" t="s">
        <v>1</v>
      </c>
      <c r="G373" s="20" t="s">
        <v>9</v>
      </c>
      <c r="H373" s="99">
        <f>H374</f>
        <v>85000</v>
      </c>
      <c r="I373" s="99">
        <f t="shared" ref="I373:M373" si="228">I374</f>
        <v>0</v>
      </c>
      <c r="J373" s="99">
        <f t="shared" si="228"/>
        <v>85000</v>
      </c>
      <c r="K373" s="99">
        <f t="shared" si="228"/>
        <v>0</v>
      </c>
      <c r="L373" s="99">
        <f t="shared" si="228"/>
        <v>0</v>
      </c>
      <c r="M373" s="99">
        <f t="shared" si="228"/>
        <v>0</v>
      </c>
    </row>
    <row r="374" spans="1:13" ht="37.5">
      <c r="A374" s="19" t="s">
        <v>9</v>
      </c>
      <c r="B374" s="18" t="s">
        <v>110</v>
      </c>
      <c r="C374" s="17" t="s">
        <v>107</v>
      </c>
      <c r="D374" s="16" t="s">
        <v>26</v>
      </c>
      <c r="E374" s="16" t="s">
        <v>37</v>
      </c>
      <c r="F374" s="16" t="s">
        <v>15</v>
      </c>
      <c r="G374" s="15" t="s">
        <v>9</v>
      </c>
      <c r="H374" s="94">
        <f>H375+H377</f>
        <v>85000</v>
      </c>
      <c r="I374" s="94">
        <f t="shared" ref="I374:M374" si="229">I375+I377</f>
        <v>0</v>
      </c>
      <c r="J374" s="94">
        <f t="shared" si="229"/>
        <v>85000</v>
      </c>
      <c r="K374" s="94">
        <f t="shared" si="229"/>
        <v>0</v>
      </c>
      <c r="L374" s="94">
        <f t="shared" si="229"/>
        <v>0</v>
      </c>
      <c r="M374" s="94">
        <f t="shared" si="229"/>
        <v>0</v>
      </c>
    </row>
    <row r="375" spans="1:13" ht="37.5">
      <c r="A375" s="19" t="s">
        <v>9</v>
      </c>
      <c r="B375" s="18" t="s">
        <v>18</v>
      </c>
      <c r="C375" s="17" t="s">
        <v>107</v>
      </c>
      <c r="D375" s="16" t="s">
        <v>26</v>
      </c>
      <c r="E375" s="16" t="s">
        <v>37</v>
      </c>
      <c r="F375" s="16" t="s">
        <v>15</v>
      </c>
      <c r="G375" s="15">
        <v>200</v>
      </c>
      <c r="H375" s="94">
        <f>H376</f>
        <v>35000</v>
      </c>
      <c r="I375" s="94">
        <f t="shared" ref="I375:M375" si="230">I376</f>
        <v>0</v>
      </c>
      <c r="J375" s="94">
        <f t="shared" si="230"/>
        <v>35000</v>
      </c>
      <c r="K375" s="94">
        <f t="shared" si="230"/>
        <v>0</v>
      </c>
      <c r="L375" s="94">
        <f t="shared" si="230"/>
        <v>0</v>
      </c>
      <c r="M375" s="94">
        <f t="shared" si="230"/>
        <v>0</v>
      </c>
    </row>
    <row r="376" spans="1:13" ht="37.5">
      <c r="A376" s="14" t="s">
        <v>9</v>
      </c>
      <c r="B376" s="13" t="s">
        <v>17</v>
      </c>
      <c r="C376" s="12" t="s">
        <v>107</v>
      </c>
      <c r="D376" s="11" t="s">
        <v>26</v>
      </c>
      <c r="E376" s="11" t="s">
        <v>37</v>
      </c>
      <c r="F376" s="11" t="s">
        <v>15</v>
      </c>
      <c r="G376" s="10" t="s">
        <v>14</v>
      </c>
      <c r="H376" s="96">
        <v>35000</v>
      </c>
      <c r="I376" s="97">
        <v>0</v>
      </c>
      <c r="J376" s="98">
        <v>35000</v>
      </c>
      <c r="K376" s="98">
        <v>0</v>
      </c>
      <c r="L376" s="98">
        <v>0</v>
      </c>
      <c r="M376" s="58">
        <v>0</v>
      </c>
    </row>
    <row r="377" spans="1:13" ht="18.75">
      <c r="A377" s="24" t="s">
        <v>9</v>
      </c>
      <c r="B377" s="23" t="s">
        <v>35</v>
      </c>
      <c r="C377" s="22" t="s">
        <v>107</v>
      </c>
      <c r="D377" s="21" t="s">
        <v>26</v>
      </c>
      <c r="E377" s="21" t="s">
        <v>37</v>
      </c>
      <c r="F377" s="21" t="s">
        <v>15</v>
      </c>
      <c r="G377" s="20">
        <v>300</v>
      </c>
      <c r="H377" s="99">
        <f>H378</f>
        <v>50000</v>
      </c>
      <c r="I377" s="99">
        <f t="shared" ref="I377:M377" si="231">I378</f>
        <v>0</v>
      </c>
      <c r="J377" s="99">
        <f t="shared" si="231"/>
        <v>50000</v>
      </c>
      <c r="K377" s="99">
        <f t="shared" si="231"/>
        <v>0</v>
      </c>
      <c r="L377" s="99">
        <f t="shared" si="231"/>
        <v>0</v>
      </c>
      <c r="M377" s="99">
        <f t="shared" si="231"/>
        <v>0</v>
      </c>
    </row>
    <row r="378" spans="1:13" ht="18.75">
      <c r="A378" s="14" t="s">
        <v>9</v>
      </c>
      <c r="B378" s="13" t="s">
        <v>58</v>
      </c>
      <c r="C378" s="12" t="s">
        <v>107</v>
      </c>
      <c r="D378" s="11" t="s">
        <v>26</v>
      </c>
      <c r="E378" s="11" t="s">
        <v>37</v>
      </c>
      <c r="F378" s="11" t="s">
        <v>15</v>
      </c>
      <c r="G378" s="10" t="s">
        <v>57</v>
      </c>
      <c r="H378" s="96">
        <v>50000</v>
      </c>
      <c r="I378" s="97">
        <v>0</v>
      </c>
      <c r="J378" s="98">
        <v>50000</v>
      </c>
      <c r="K378" s="98">
        <v>0</v>
      </c>
      <c r="L378" s="98">
        <v>0</v>
      </c>
      <c r="M378" s="58">
        <v>0</v>
      </c>
    </row>
    <row r="379" spans="1:13" ht="56.25">
      <c r="A379" s="24" t="s">
        <v>9</v>
      </c>
      <c r="B379" s="23" t="s">
        <v>109</v>
      </c>
      <c r="C379" s="22" t="s">
        <v>107</v>
      </c>
      <c r="D379" s="21" t="s">
        <v>26</v>
      </c>
      <c r="E379" s="21" t="s">
        <v>78</v>
      </c>
      <c r="F379" s="21" t="s">
        <v>1</v>
      </c>
      <c r="G379" s="20" t="s">
        <v>9</v>
      </c>
      <c r="H379" s="99">
        <f>H380</f>
        <v>1000</v>
      </c>
      <c r="I379" s="99">
        <f t="shared" ref="I379:M379" si="232">I380</f>
        <v>1000</v>
      </c>
      <c r="J379" s="99">
        <f t="shared" si="232"/>
        <v>0</v>
      </c>
      <c r="K379" s="99">
        <f t="shared" si="232"/>
        <v>0</v>
      </c>
      <c r="L379" s="99">
        <f t="shared" si="232"/>
        <v>0</v>
      </c>
      <c r="M379" s="99">
        <f t="shared" si="232"/>
        <v>0</v>
      </c>
    </row>
    <row r="380" spans="1:13" ht="93.75">
      <c r="A380" s="19" t="s">
        <v>9</v>
      </c>
      <c r="B380" s="18" t="s">
        <v>108</v>
      </c>
      <c r="C380" s="17" t="s">
        <v>107</v>
      </c>
      <c r="D380" s="16" t="s">
        <v>26</v>
      </c>
      <c r="E380" s="16" t="s">
        <v>78</v>
      </c>
      <c r="F380" s="16" t="s">
        <v>106</v>
      </c>
      <c r="G380" s="15" t="s">
        <v>9</v>
      </c>
      <c r="H380" s="94">
        <f>H381</f>
        <v>1000</v>
      </c>
      <c r="I380" s="94">
        <f t="shared" ref="I380:M380" si="233">I381</f>
        <v>1000</v>
      </c>
      <c r="J380" s="94">
        <f t="shared" si="233"/>
        <v>0</v>
      </c>
      <c r="K380" s="94">
        <f t="shared" si="233"/>
        <v>0</v>
      </c>
      <c r="L380" s="94">
        <f t="shared" si="233"/>
        <v>0</v>
      </c>
      <c r="M380" s="94">
        <f t="shared" si="233"/>
        <v>0</v>
      </c>
    </row>
    <row r="381" spans="1:13" ht="37.5">
      <c r="A381" s="19" t="s">
        <v>9</v>
      </c>
      <c r="B381" s="18" t="s">
        <v>18</v>
      </c>
      <c r="C381" s="17" t="s">
        <v>107</v>
      </c>
      <c r="D381" s="16" t="s">
        <v>26</v>
      </c>
      <c r="E381" s="16" t="s">
        <v>78</v>
      </c>
      <c r="F381" s="16" t="s">
        <v>106</v>
      </c>
      <c r="G381" s="15">
        <v>200</v>
      </c>
      <c r="H381" s="94">
        <f>H382</f>
        <v>1000</v>
      </c>
      <c r="I381" s="94">
        <f t="shared" ref="I381:M381" si="234">I382</f>
        <v>1000</v>
      </c>
      <c r="J381" s="94">
        <f t="shared" si="234"/>
        <v>0</v>
      </c>
      <c r="K381" s="94">
        <f t="shared" si="234"/>
        <v>0</v>
      </c>
      <c r="L381" s="94">
        <f t="shared" si="234"/>
        <v>0</v>
      </c>
      <c r="M381" s="94">
        <f t="shared" si="234"/>
        <v>0</v>
      </c>
    </row>
    <row r="382" spans="1:13" ht="37.5">
      <c r="A382" s="14" t="s">
        <v>9</v>
      </c>
      <c r="B382" s="13" t="s">
        <v>17</v>
      </c>
      <c r="C382" s="12" t="s">
        <v>107</v>
      </c>
      <c r="D382" s="11" t="s">
        <v>26</v>
      </c>
      <c r="E382" s="11" t="s">
        <v>78</v>
      </c>
      <c r="F382" s="11" t="s">
        <v>106</v>
      </c>
      <c r="G382" s="10" t="s">
        <v>14</v>
      </c>
      <c r="H382" s="96">
        <v>1000</v>
      </c>
      <c r="I382" s="97">
        <v>1000</v>
      </c>
      <c r="J382" s="98">
        <v>0</v>
      </c>
      <c r="K382" s="98">
        <v>0</v>
      </c>
      <c r="L382" s="98">
        <v>0</v>
      </c>
      <c r="M382" s="58">
        <v>0</v>
      </c>
    </row>
    <row r="383" spans="1:13" ht="56.25">
      <c r="A383" s="24" t="s">
        <v>9</v>
      </c>
      <c r="B383" s="23" t="s">
        <v>105</v>
      </c>
      <c r="C383" s="22" t="s">
        <v>7</v>
      </c>
      <c r="D383" s="21" t="s">
        <v>104</v>
      </c>
      <c r="E383" s="21" t="s">
        <v>2</v>
      </c>
      <c r="F383" s="21" t="s">
        <v>1</v>
      </c>
      <c r="G383" s="20" t="s">
        <v>9</v>
      </c>
      <c r="H383" s="99">
        <f>H384+H479+H505+H521+H538+H561+H589+H597+H604</f>
        <v>217563394.23000002</v>
      </c>
      <c r="I383" s="99">
        <f>I384+I479+I505+I521+I538+I561+I589+I597+I604</f>
        <v>110503445.92999999</v>
      </c>
      <c r="J383" s="103">
        <v>154276772.34999999</v>
      </c>
      <c r="K383" s="103">
        <v>64769736.920000002</v>
      </c>
      <c r="L383" s="103">
        <v>142184901.77000001</v>
      </c>
      <c r="M383" s="104">
        <v>64771071.020000003</v>
      </c>
    </row>
    <row r="384" spans="1:13" ht="37.5">
      <c r="A384" s="19" t="s">
        <v>9</v>
      </c>
      <c r="B384" s="18" t="s">
        <v>103</v>
      </c>
      <c r="C384" s="17" t="s">
        <v>7</v>
      </c>
      <c r="D384" s="16" t="s">
        <v>75</v>
      </c>
      <c r="E384" s="16" t="s">
        <v>2</v>
      </c>
      <c r="F384" s="16" t="s">
        <v>1</v>
      </c>
      <c r="G384" s="15" t="s">
        <v>9</v>
      </c>
      <c r="H384" s="94">
        <f>H385+H430+H443+H470</f>
        <v>170192828.03999999</v>
      </c>
      <c r="I384" s="94">
        <f>I385+I430+I443+I470</f>
        <v>79140619.859999999</v>
      </c>
      <c r="J384" s="101">
        <v>139949524.47999999</v>
      </c>
      <c r="K384" s="101">
        <v>64097495.609999999</v>
      </c>
      <c r="L384" s="101">
        <v>130444153.90000001</v>
      </c>
      <c r="M384" s="95">
        <v>64098829.710000001</v>
      </c>
    </row>
    <row r="385" spans="1:13" ht="37.5">
      <c r="A385" s="19" t="s">
        <v>9</v>
      </c>
      <c r="B385" s="18" t="s">
        <v>102</v>
      </c>
      <c r="C385" s="17" t="s">
        <v>7</v>
      </c>
      <c r="D385" s="16" t="s">
        <v>75</v>
      </c>
      <c r="E385" s="16" t="s">
        <v>5</v>
      </c>
      <c r="F385" s="16" t="s">
        <v>1</v>
      </c>
      <c r="G385" s="15" t="s">
        <v>9</v>
      </c>
      <c r="H385" s="94">
        <f>H386+H396+H401+H404+H409+H415+H418+H427+H412+H421+H424</f>
        <v>106672393.53</v>
      </c>
      <c r="I385" s="94">
        <f t="shared" ref="I385:M385" si="235">I386+I396+I401+I404+I409</f>
        <v>78191407</v>
      </c>
      <c r="J385" s="94">
        <f t="shared" si="235"/>
        <v>75425829</v>
      </c>
      <c r="K385" s="94">
        <f t="shared" si="235"/>
        <v>63336003</v>
      </c>
      <c r="L385" s="94">
        <f t="shared" si="235"/>
        <v>75425829</v>
      </c>
      <c r="M385" s="94">
        <f t="shared" si="235"/>
        <v>63336003</v>
      </c>
    </row>
    <row r="386" spans="1:13" ht="18.75">
      <c r="A386" s="19" t="s">
        <v>9</v>
      </c>
      <c r="B386" s="18" t="s">
        <v>101</v>
      </c>
      <c r="C386" s="17" t="s">
        <v>7</v>
      </c>
      <c r="D386" s="16" t="s">
        <v>75</v>
      </c>
      <c r="E386" s="16" t="s">
        <v>5</v>
      </c>
      <c r="F386" s="16" t="s">
        <v>99</v>
      </c>
      <c r="G386" s="15" t="s">
        <v>9</v>
      </c>
      <c r="H386" s="94">
        <f>H394+H387+H389+H392</f>
        <v>2292365.58</v>
      </c>
      <c r="I386" s="94">
        <f t="shared" ref="I386:M386" si="236">I394</f>
        <v>0</v>
      </c>
      <c r="J386" s="94">
        <f t="shared" si="236"/>
        <v>0</v>
      </c>
      <c r="K386" s="94">
        <f t="shared" si="236"/>
        <v>0</v>
      </c>
      <c r="L386" s="94">
        <f t="shared" si="236"/>
        <v>0</v>
      </c>
      <c r="M386" s="94">
        <f t="shared" si="236"/>
        <v>0</v>
      </c>
    </row>
    <row r="387" spans="1:13" ht="37.5">
      <c r="A387" s="62"/>
      <c r="B387" s="23" t="s">
        <v>18</v>
      </c>
      <c r="C387" s="17" t="s">
        <v>7</v>
      </c>
      <c r="D387" s="16" t="s">
        <v>75</v>
      </c>
      <c r="E387" s="16" t="s">
        <v>5</v>
      </c>
      <c r="F387" s="16" t="s">
        <v>99</v>
      </c>
      <c r="G387" s="15">
        <v>200</v>
      </c>
      <c r="H387" s="94">
        <f>H388</f>
        <v>785893.71</v>
      </c>
      <c r="I387" s="94">
        <f t="shared" ref="I387:M387" si="237">I388</f>
        <v>0</v>
      </c>
      <c r="J387" s="94">
        <f t="shared" si="237"/>
        <v>0</v>
      </c>
      <c r="K387" s="94">
        <f t="shared" si="237"/>
        <v>0</v>
      </c>
      <c r="L387" s="94">
        <f t="shared" si="237"/>
        <v>0</v>
      </c>
      <c r="M387" s="94">
        <f t="shared" si="237"/>
        <v>0</v>
      </c>
    </row>
    <row r="388" spans="1:13" ht="37.5">
      <c r="A388" s="62"/>
      <c r="B388" s="13" t="s">
        <v>17</v>
      </c>
      <c r="C388" s="17" t="s">
        <v>7</v>
      </c>
      <c r="D388" s="16" t="s">
        <v>75</v>
      </c>
      <c r="E388" s="16" t="s">
        <v>5</v>
      </c>
      <c r="F388" s="16" t="s">
        <v>99</v>
      </c>
      <c r="G388" s="15">
        <v>240</v>
      </c>
      <c r="H388" s="94">
        <v>785893.71</v>
      </c>
      <c r="I388" s="94">
        <v>0</v>
      </c>
      <c r="J388" s="94">
        <v>0</v>
      </c>
      <c r="K388" s="94">
        <v>0</v>
      </c>
      <c r="L388" s="94">
        <v>0</v>
      </c>
      <c r="M388" s="94">
        <v>0</v>
      </c>
    </row>
    <row r="389" spans="1:13" ht="18.75">
      <c r="A389" s="62"/>
      <c r="B389" s="18" t="s">
        <v>35</v>
      </c>
      <c r="C389" s="17" t="s">
        <v>7</v>
      </c>
      <c r="D389" s="16" t="s">
        <v>75</v>
      </c>
      <c r="E389" s="16" t="s">
        <v>5</v>
      </c>
      <c r="F389" s="16" t="s">
        <v>99</v>
      </c>
      <c r="G389" s="15">
        <v>300</v>
      </c>
      <c r="H389" s="94">
        <f>H390+H391</f>
        <v>654000</v>
      </c>
      <c r="I389" s="94">
        <f t="shared" ref="I389:M389" si="238">I390</f>
        <v>0</v>
      </c>
      <c r="J389" s="94">
        <f t="shared" si="238"/>
        <v>0</v>
      </c>
      <c r="K389" s="94">
        <f t="shared" si="238"/>
        <v>0</v>
      </c>
      <c r="L389" s="94">
        <f t="shared" si="238"/>
        <v>0</v>
      </c>
      <c r="M389" s="94">
        <f t="shared" si="238"/>
        <v>0</v>
      </c>
    </row>
    <row r="390" spans="1:13" ht="37.5">
      <c r="A390" s="62"/>
      <c r="B390" s="13" t="s">
        <v>34</v>
      </c>
      <c r="C390" s="17" t="s">
        <v>7</v>
      </c>
      <c r="D390" s="16" t="s">
        <v>75</v>
      </c>
      <c r="E390" s="16" t="s">
        <v>5</v>
      </c>
      <c r="F390" s="16" t="s">
        <v>99</v>
      </c>
      <c r="G390" s="15">
        <v>320</v>
      </c>
      <c r="H390" s="94">
        <v>639000</v>
      </c>
      <c r="I390" s="94">
        <v>0</v>
      </c>
      <c r="J390" s="94">
        <v>0</v>
      </c>
      <c r="K390" s="94">
        <v>0</v>
      </c>
      <c r="L390" s="94">
        <v>0</v>
      </c>
      <c r="M390" s="94">
        <v>0</v>
      </c>
    </row>
    <row r="391" spans="1:13" ht="18.75">
      <c r="A391" s="67"/>
      <c r="B391" s="18" t="s">
        <v>58</v>
      </c>
      <c r="C391" s="17" t="s">
        <v>7</v>
      </c>
      <c r="D391" s="16" t="s">
        <v>75</v>
      </c>
      <c r="E391" s="16" t="s">
        <v>5</v>
      </c>
      <c r="F391" s="16" t="s">
        <v>99</v>
      </c>
      <c r="G391" s="15">
        <v>350</v>
      </c>
      <c r="H391" s="94">
        <v>15000</v>
      </c>
      <c r="I391" s="94">
        <v>0</v>
      </c>
      <c r="J391" s="94">
        <v>0</v>
      </c>
      <c r="K391" s="94">
        <v>0</v>
      </c>
      <c r="L391" s="94">
        <v>0</v>
      </c>
      <c r="M391" s="94">
        <v>0</v>
      </c>
    </row>
    <row r="392" spans="1:13" ht="37.5">
      <c r="A392" s="90"/>
      <c r="B392" s="50" t="s">
        <v>133</v>
      </c>
      <c r="C392" s="17" t="s">
        <v>7</v>
      </c>
      <c r="D392" s="16" t="s">
        <v>75</v>
      </c>
      <c r="E392" s="16" t="s">
        <v>5</v>
      </c>
      <c r="F392" s="16" t="s">
        <v>99</v>
      </c>
      <c r="G392" s="15">
        <v>600</v>
      </c>
      <c r="H392" s="94">
        <f>H393</f>
        <v>105000</v>
      </c>
      <c r="I392" s="94">
        <f t="shared" ref="I392:M392" si="239">I393</f>
        <v>0</v>
      </c>
      <c r="J392" s="94">
        <f t="shared" si="239"/>
        <v>0</v>
      </c>
      <c r="K392" s="94">
        <f t="shared" si="239"/>
        <v>0</v>
      </c>
      <c r="L392" s="94">
        <f t="shared" si="239"/>
        <v>0</v>
      </c>
      <c r="M392" s="94">
        <f t="shared" si="239"/>
        <v>0</v>
      </c>
    </row>
    <row r="393" spans="1:13" ht="18.75">
      <c r="A393" s="90"/>
      <c r="B393" s="51" t="s">
        <v>132</v>
      </c>
      <c r="C393" s="17" t="s">
        <v>7</v>
      </c>
      <c r="D393" s="16" t="s">
        <v>75</v>
      </c>
      <c r="E393" s="16" t="s">
        <v>5</v>
      </c>
      <c r="F393" s="16" t="s">
        <v>99</v>
      </c>
      <c r="G393" s="15">
        <v>610</v>
      </c>
      <c r="H393" s="94">
        <v>105000</v>
      </c>
      <c r="I393" s="94">
        <v>0</v>
      </c>
      <c r="J393" s="94">
        <v>0</v>
      </c>
      <c r="K393" s="94">
        <v>0</v>
      </c>
      <c r="L393" s="94">
        <v>0</v>
      </c>
      <c r="M393" s="94">
        <v>0</v>
      </c>
    </row>
    <row r="394" spans="1:13" ht="18.75">
      <c r="A394" s="19" t="s">
        <v>9</v>
      </c>
      <c r="B394" s="18" t="s">
        <v>44</v>
      </c>
      <c r="C394" s="17" t="s">
        <v>7</v>
      </c>
      <c r="D394" s="16" t="s">
        <v>75</v>
      </c>
      <c r="E394" s="16" t="s">
        <v>5</v>
      </c>
      <c r="F394" s="16" t="s">
        <v>99</v>
      </c>
      <c r="G394" s="15">
        <v>800</v>
      </c>
      <c r="H394" s="94">
        <f>H395</f>
        <v>747471.87</v>
      </c>
      <c r="I394" s="94">
        <f t="shared" ref="I394:M394" si="240">I395</f>
        <v>0</v>
      </c>
      <c r="J394" s="94">
        <f t="shared" si="240"/>
        <v>0</v>
      </c>
      <c r="K394" s="94">
        <f t="shared" si="240"/>
        <v>0</v>
      </c>
      <c r="L394" s="94">
        <f t="shared" si="240"/>
        <v>0</v>
      </c>
      <c r="M394" s="94">
        <f t="shared" si="240"/>
        <v>0</v>
      </c>
    </row>
    <row r="395" spans="1:13" ht="18.75">
      <c r="A395" s="14" t="s">
        <v>9</v>
      </c>
      <c r="B395" s="13" t="s">
        <v>100</v>
      </c>
      <c r="C395" s="12" t="s">
        <v>7</v>
      </c>
      <c r="D395" s="11" t="s">
        <v>75</v>
      </c>
      <c r="E395" s="11" t="s">
        <v>5</v>
      </c>
      <c r="F395" s="11" t="s">
        <v>99</v>
      </c>
      <c r="G395" s="10" t="s">
        <v>98</v>
      </c>
      <c r="H395" s="96">
        <v>747471.87</v>
      </c>
      <c r="I395" s="97">
        <v>0</v>
      </c>
      <c r="J395" s="98">
        <v>0</v>
      </c>
      <c r="K395" s="98">
        <v>0</v>
      </c>
      <c r="L395" s="98">
        <v>0</v>
      </c>
      <c r="M395" s="58">
        <v>0</v>
      </c>
    </row>
    <row r="396" spans="1:13" ht="37.5">
      <c r="A396" s="24" t="s">
        <v>9</v>
      </c>
      <c r="B396" s="23" t="s">
        <v>72</v>
      </c>
      <c r="C396" s="22" t="s">
        <v>7</v>
      </c>
      <c r="D396" s="21" t="s">
        <v>75</v>
      </c>
      <c r="E396" s="21" t="s">
        <v>5</v>
      </c>
      <c r="F396" s="21" t="s">
        <v>25</v>
      </c>
      <c r="G396" s="20" t="s">
        <v>9</v>
      </c>
      <c r="H396" s="99">
        <f>H397+H399</f>
        <v>13194826</v>
      </c>
      <c r="I396" s="99">
        <f t="shared" ref="I396:M396" si="241">I397+I399</f>
        <v>0</v>
      </c>
      <c r="J396" s="99">
        <f t="shared" si="241"/>
        <v>12089826</v>
      </c>
      <c r="K396" s="99">
        <f t="shared" si="241"/>
        <v>0</v>
      </c>
      <c r="L396" s="99">
        <f t="shared" si="241"/>
        <v>12089826</v>
      </c>
      <c r="M396" s="99">
        <f t="shared" si="241"/>
        <v>0</v>
      </c>
    </row>
    <row r="397" spans="1:13" ht="75">
      <c r="A397" s="19" t="s">
        <v>9</v>
      </c>
      <c r="B397" s="18" t="s">
        <v>71</v>
      </c>
      <c r="C397" s="17" t="s">
        <v>7</v>
      </c>
      <c r="D397" s="16" t="s">
        <v>75</v>
      </c>
      <c r="E397" s="16" t="s">
        <v>5</v>
      </c>
      <c r="F397" s="16" t="s">
        <v>25</v>
      </c>
      <c r="G397" s="15">
        <v>100</v>
      </c>
      <c r="H397" s="94">
        <f>H398</f>
        <v>12586287</v>
      </c>
      <c r="I397" s="94">
        <f t="shared" ref="I397:M397" si="242">I398</f>
        <v>0</v>
      </c>
      <c r="J397" s="94">
        <f t="shared" si="242"/>
        <v>11240526</v>
      </c>
      <c r="K397" s="94">
        <f t="shared" si="242"/>
        <v>0</v>
      </c>
      <c r="L397" s="94">
        <f t="shared" si="242"/>
        <v>11240526</v>
      </c>
      <c r="M397" s="94">
        <f t="shared" si="242"/>
        <v>0</v>
      </c>
    </row>
    <row r="398" spans="1:13" ht="37.5">
      <c r="A398" s="14" t="s">
        <v>9</v>
      </c>
      <c r="B398" s="13" t="s">
        <v>70</v>
      </c>
      <c r="C398" s="12" t="s">
        <v>7</v>
      </c>
      <c r="D398" s="11" t="s">
        <v>75</v>
      </c>
      <c r="E398" s="11" t="s">
        <v>5</v>
      </c>
      <c r="F398" s="11" t="s">
        <v>25</v>
      </c>
      <c r="G398" s="10" t="s">
        <v>69</v>
      </c>
      <c r="H398" s="96">
        <v>12586287</v>
      </c>
      <c r="I398" s="97">
        <v>0</v>
      </c>
      <c r="J398" s="98">
        <v>11240526</v>
      </c>
      <c r="K398" s="98">
        <v>0</v>
      </c>
      <c r="L398" s="98">
        <v>11240526</v>
      </c>
      <c r="M398" s="58">
        <v>0</v>
      </c>
    </row>
    <row r="399" spans="1:13" ht="37.5">
      <c r="A399" s="24" t="s">
        <v>9</v>
      </c>
      <c r="B399" s="23" t="s">
        <v>18</v>
      </c>
      <c r="C399" s="22" t="s">
        <v>7</v>
      </c>
      <c r="D399" s="21" t="s">
        <v>75</v>
      </c>
      <c r="E399" s="21" t="s">
        <v>5</v>
      </c>
      <c r="F399" s="21" t="s">
        <v>25</v>
      </c>
      <c r="G399" s="20">
        <v>200</v>
      </c>
      <c r="H399" s="99">
        <f>H400</f>
        <v>608539</v>
      </c>
      <c r="I399" s="99">
        <f t="shared" ref="I399:M399" si="243">I400</f>
        <v>0</v>
      </c>
      <c r="J399" s="99">
        <f t="shared" si="243"/>
        <v>849300</v>
      </c>
      <c r="K399" s="99">
        <f t="shared" si="243"/>
        <v>0</v>
      </c>
      <c r="L399" s="99">
        <f t="shared" si="243"/>
        <v>849300</v>
      </c>
      <c r="M399" s="99">
        <f t="shared" si="243"/>
        <v>0</v>
      </c>
    </row>
    <row r="400" spans="1:13" ht="37.5">
      <c r="A400" s="14" t="s">
        <v>9</v>
      </c>
      <c r="B400" s="13" t="s">
        <v>17</v>
      </c>
      <c r="C400" s="12" t="s">
        <v>7</v>
      </c>
      <c r="D400" s="11" t="s">
        <v>75</v>
      </c>
      <c r="E400" s="11" t="s">
        <v>5</v>
      </c>
      <c r="F400" s="11" t="s">
        <v>25</v>
      </c>
      <c r="G400" s="10" t="s">
        <v>14</v>
      </c>
      <c r="H400" s="96">
        <v>608539</v>
      </c>
      <c r="I400" s="97">
        <v>0</v>
      </c>
      <c r="J400" s="98">
        <v>849300</v>
      </c>
      <c r="K400" s="98">
        <v>0</v>
      </c>
      <c r="L400" s="98">
        <v>849300</v>
      </c>
      <c r="M400" s="58">
        <v>0</v>
      </c>
    </row>
    <row r="401" spans="1:13" ht="56.25">
      <c r="A401" s="24" t="s">
        <v>9</v>
      </c>
      <c r="B401" s="23" t="s">
        <v>97</v>
      </c>
      <c r="C401" s="22" t="s">
        <v>7</v>
      </c>
      <c r="D401" s="21" t="s">
        <v>75</v>
      </c>
      <c r="E401" s="21" t="s">
        <v>5</v>
      </c>
      <c r="F401" s="21" t="s">
        <v>96</v>
      </c>
      <c r="G401" s="20" t="s">
        <v>9</v>
      </c>
      <c r="H401" s="99">
        <f>H402</f>
        <v>788860</v>
      </c>
      <c r="I401" s="99">
        <f t="shared" ref="I401:M401" si="244">I402</f>
        <v>788860</v>
      </c>
      <c r="J401" s="99">
        <f t="shared" si="244"/>
        <v>788860</v>
      </c>
      <c r="K401" s="99">
        <f t="shared" si="244"/>
        <v>788860</v>
      </c>
      <c r="L401" s="99">
        <f t="shared" si="244"/>
        <v>788860</v>
      </c>
      <c r="M401" s="99">
        <f t="shared" si="244"/>
        <v>788860</v>
      </c>
    </row>
    <row r="402" spans="1:13" ht="75">
      <c r="A402" s="19" t="s">
        <v>9</v>
      </c>
      <c r="B402" s="18" t="s">
        <v>71</v>
      </c>
      <c r="C402" s="17" t="s">
        <v>7</v>
      </c>
      <c r="D402" s="16" t="s">
        <v>75</v>
      </c>
      <c r="E402" s="16" t="s">
        <v>5</v>
      </c>
      <c r="F402" s="16" t="s">
        <v>96</v>
      </c>
      <c r="G402" s="15">
        <v>100</v>
      </c>
      <c r="H402" s="94">
        <f>H403</f>
        <v>788860</v>
      </c>
      <c r="I402" s="94">
        <f t="shared" ref="I402:M402" si="245">I403</f>
        <v>788860</v>
      </c>
      <c r="J402" s="94">
        <f t="shared" si="245"/>
        <v>788860</v>
      </c>
      <c r="K402" s="94">
        <f t="shared" si="245"/>
        <v>788860</v>
      </c>
      <c r="L402" s="94">
        <f t="shared" si="245"/>
        <v>788860</v>
      </c>
      <c r="M402" s="94">
        <f t="shared" si="245"/>
        <v>788860</v>
      </c>
    </row>
    <row r="403" spans="1:13" ht="37.5">
      <c r="A403" s="14" t="s">
        <v>9</v>
      </c>
      <c r="B403" s="13" t="s">
        <v>70</v>
      </c>
      <c r="C403" s="12" t="s">
        <v>7</v>
      </c>
      <c r="D403" s="11" t="s">
        <v>75</v>
      </c>
      <c r="E403" s="11" t="s">
        <v>5</v>
      </c>
      <c r="F403" s="11" t="s">
        <v>96</v>
      </c>
      <c r="G403" s="10" t="s">
        <v>69</v>
      </c>
      <c r="H403" s="96">
        <v>788860</v>
      </c>
      <c r="I403" s="97">
        <v>788860</v>
      </c>
      <c r="J403" s="98">
        <v>788860</v>
      </c>
      <c r="K403" s="98">
        <v>788860</v>
      </c>
      <c r="L403" s="98">
        <v>788860</v>
      </c>
      <c r="M403" s="58">
        <v>788860</v>
      </c>
    </row>
    <row r="404" spans="1:13" ht="56.25">
      <c r="A404" s="24" t="s">
        <v>9</v>
      </c>
      <c r="B404" s="23" t="s">
        <v>95</v>
      </c>
      <c r="C404" s="22" t="s">
        <v>7</v>
      </c>
      <c r="D404" s="21" t="s">
        <v>75</v>
      </c>
      <c r="E404" s="21" t="s">
        <v>5</v>
      </c>
      <c r="F404" s="21" t="s">
        <v>94</v>
      </c>
      <c r="G404" s="20" t="s">
        <v>9</v>
      </c>
      <c r="H404" s="99">
        <f>H405+H407</f>
        <v>3125528</v>
      </c>
      <c r="I404" s="99">
        <f t="shared" ref="I404:M404" si="246">I405+I407</f>
        <v>3125528</v>
      </c>
      <c r="J404" s="99">
        <f t="shared" si="246"/>
        <v>3125528</v>
      </c>
      <c r="K404" s="99">
        <f t="shared" si="246"/>
        <v>3125528</v>
      </c>
      <c r="L404" s="99">
        <f t="shared" si="246"/>
        <v>3125528</v>
      </c>
      <c r="M404" s="99">
        <f t="shared" si="246"/>
        <v>3125528</v>
      </c>
    </row>
    <row r="405" spans="1:13" ht="75">
      <c r="A405" s="19" t="s">
        <v>9</v>
      </c>
      <c r="B405" s="18" t="s">
        <v>71</v>
      </c>
      <c r="C405" s="17" t="s">
        <v>7</v>
      </c>
      <c r="D405" s="16" t="s">
        <v>75</v>
      </c>
      <c r="E405" s="16" t="s">
        <v>5</v>
      </c>
      <c r="F405" s="16" t="s">
        <v>94</v>
      </c>
      <c r="G405" s="15">
        <v>100</v>
      </c>
      <c r="H405" s="94">
        <f>H406</f>
        <v>2838668</v>
      </c>
      <c r="I405" s="94">
        <f t="shared" ref="I405:M405" si="247">I406</f>
        <v>2838668</v>
      </c>
      <c r="J405" s="94">
        <f t="shared" si="247"/>
        <v>2844159</v>
      </c>
      <c r="K405" s="94">
        <f t="shared" si="247"/>
        <v>2844159</v>
      </c>
      <c r="L405" s="94">
        <f t="shared" si="247"/>
        <v>2844159</v>
      </c>
      <c r="M405" s="94">
        <f t="shared" si="247"/>
        <v>2844159</v>
      </c>
    </row>
    <row r="406" spans="1:13" ht="37.5">
      <c r="A406" s="14" t="s">
        <v>9</v>
      </c>
      <c r="B406" s="13" t="s">
        <v>70</v>
      </c>
      <c r="C406" s="12" t="s">
        <v>7</v>
      </c>
      <c r="D406" s="11" t="s">
        <v>75</v>
      </c>
      <c r="E406" s="11" t="s">
        <v>5</v>
      </c>
      <c r="F406" s="11" t="s">
        <v>94</v>
      </c>
      <c r="G406" s="10" t="s">
        <v>69</v>
      </c>
      <c r="H406" s="96">
        <v>2838668</v>
      </c>
      <c r="I406" s="97">
        <v>2838668</v>
      </c>
      <c r="J406" s="98">
        <v>2844159</v>
      </c>
      <c r="K406" s="98">
        <v>2844159</v>
      </c>
      <c r="L406" s="98">
        <v>2844159</v>
      </c>
      <c r="M406" s="58">
        <v>2844159</v>
      </c>
    </row>
    <row r="407" spans="1:13" ht="37.5">
      <c r="A407" s="24" t="s">
        <v>9</v>
      </c>
      <c r="B407" s="23" t="s">
        <v>18</v>
      </c>
      <c r="C407" s="22" t="s">
        <v>7</v>
      </c>
      <c r="D407" s="21" t="s">
        <v>75</v>
      </c>
      <c r="E407" s="21" t="s">
        <v>5</v>
      </c>
      <c r="F407" s="21" t="s">
        <v>94</v>
      </c>
      <c r="G407" s="20">
        <v>200</v>
      </c>
      <c r="H407" s="99">
        <f>H408</f>
        <v>286860</v>
      </c>
      <c r="I407" s="99">
        <f t="shared" ref="I407:M407" si="248">I408</f>
        <v>286860</v>
      </c>
      <c r="J407" s="99">
        <f t="shared" si="248"/>
        <v>281369</v>
      </c>
      <c r="K407" s="99">
        <f t="shared" si="248"/>
        <v>281369</v>
      </c>
      <c r="L407" s="99">
        <f t="shared" si="248"/>
        <v>281369</v>
      </c>
      <c r="M407" s="99">
        <f t="shared" si="248"/>
        <v>281369</v>
      </c>
    </row>
    <row r="408" spans="1:13" ht="37.5">
      <c r="A408" s="14" t="s">
        <v>9</v>
      </c>
      <c r="B408" s="13" t="s">
        <v>17</v>
      </c>
      <c r="C408" s="12" t="s">
        <v>7</v>
      </c>
      <c r="D408" s="11" t="s">
        <v>75</v>
      </c>
      <c r="E408" s="11" t="s">
        <v>5</v>
      </c>
      <c r="F408" s="11" t="s">
        <v>94</v>
      </c>
      <c r="G408" s="10" t="s">
        <v>14</v>
      </c>
      <c r="H408" s="96">
        <v>286860</v>
      </c>
      <c r="I408" s="97">
        <v>286860</v>
      </c>
      <c r="J408" s="98">
        <v>281369</v>
      </c>
      <c r="K408" s="98">
        <v>281369</v>
      </c>
      <c r="L408" s="98">
        <v>281369</v>
      </c>
      <c r="M408" s="58">
        <v>281369</v>
      </c>
    </row>
    <row r="409" spans="1:13" ht="75">
      <c r="A409" s="24" t="s">
        <v>9</v>
      </c>
      <c r="B409" s="23" t="s">
        <v>241</v>
      </c>
      <c r="C409" s="22" t="s">
        <v>7</v>
      </c>
      <c r="D409" s="21" t="s">
        <v>75</v>
      </c>
      <c r="E409" s="21" t="s">
        <v>5</v>
      </c>
      <c r="F409" s="21" t="s">
        <v>92</v>
      </c>
      <c r="G409" s="20" t="s">
        <v>9</v>
      </c>
      <c r="H409" s="99">
        <f>H410</f>
        <v>74277019</v>
      </c>
      <c r="I409" s="99">
        <f t="shared" ref="I409:M409" si="249">I410</f>
        <v>74277019</v>
      </c>
      <c r="J409" s="99">
        <f t="shared" si="249"/>
        <v>59421615</v>
      </c>
      <c r="K409" s="99">
        <f t="shared" si="249"/>
        <v>59421615</v>
      </c>
      <c r="L409" s="99">
        <f t="shared" si="249"/>
        <v>59421615</v>
      </c>
      <c r="M409" s="99">
        <f t="shared" si="249"/>
        <v>59421615</v>
      </c>
    </row>
    <row r="410" spans="1:13" ht="18.75">
      <c r="A410" s="19" t="s">
        <v>9</v>
      </c>
      <c r="B410" s="18" t="s">
        <v>10</v>
      </c>
      <c r="C410" s="17" t="s">
        <v>7</v>
      </c>
      <c r="D410" s="16" t="s">
        <v>75</v>
      </c>
      <c r="E410" s="16" t="s">
        <v>5</v>
      </c>
      <c r="F410" s="16" t="s">
        <v>92</v>
      </c>
      <c r="G410" s="15">
        <v>500</v>
      </c>
      <c r="H410" s="94">
        <f>H411</f>
        <v>74277019</v>
      </c>
      <c r="I410" s="94">
        <f t="shared" ref="I410:M410" si="250">I411</f>
        <v>74277019</v>
      </c>
      <c r="J410" s="94">
        <f t="shared" si="250"/>
        <v>59421615</v>
      </c>
      <c r="K410" s="94">
        <f t="shared" si="250"/>
        <v>59421615</v>
      </c>
      <c r="L410" s="94">
        <f t="shared" si="250"/>
        <v>59421615</v>
      </c>
      <c r="M410" s="94">
        <f t="shared" si="250"/>
        <v>59421615</v>
      </c>
    </row>
    <row r="411" spans="1:13" ht="18.75">
      <c r="A411" s="14" t="s">
        <v>9</v>
      </c>
      <c r="B411" s="13" t="s">
        <v>93</v>
      </c>
      <c r="C411" s="12" t="s">
        <v>7</v>
      </c>
      <c r="D411" s="11" t="s">
        <v>75</v>
      </c>
      <c r="E411" s="11" t="s">
        <v>5</v>
      </c>
      <c r="F411" s="11" t="s">
        <v>92</v>
      </c>
      <c r="G411" s="10" t="s">
        <v>91</v>
      </c>
      <c r="H411" s="96">
        <v>74277019</v>
      </c>
      <c r="I411" s="97">
        <v>74277019</v>
      </c>
      <c r="J411" s="98">
        <v>59421615</v>
      </c>
      <c r="K411" s="98">
        <v>59421615</v>
      </c>
      <c r="L411" s="98">
        <v>59421615</v>
      </c>
      <c r="M411" s="58">
        <v>59421615</v>
      </c>
    </row>
    <row r="412" spans="1:13" ht="37.5">
      <c r="A412" s="14"/>
      <c r="B412" s="13" t="s">
        <v>283</v>
      </c>
      <c r="C412" s="12" t="s">
        <v>7</v>
      </c>
      <c r="D412" s="11" t="s">
        <v>75</v>
      </c>
      <c r="E412" s="11" t="s">
        <v>5</v>
      </c>
      <c r="F412" s="11">
        <v>80060</v>
      </c>
      <c r="G412" s="10"/>
      <c r="H412" s="96">
        <f>H413</f>
        <v>3313814.4</v>
      </c>
      <c r="I412" s="96">
        <f t="shared" ref="I412:M412" si="251">I413</f>
        <v>0</v>
      </c>
      <c r="J412" s="96">
        <f t="shared" si="251"/>
        <v>0</v>
      </c>
      <c r="K412" s="96">
        <f t="shared" si="251"/>
        <v>0</v>
      </c>
      <c r="L412" s="96">
        <f t="shared" si="251"/>
        <v>0</v>
      </c>
      <c r="M412" s="96">
        <f t="shared" si="251"/>
        <v>0</v>
      </c>
    </row>
    <row r="413" spans="1:13" ht="18.75">
      <c r="A413" s="14"/>
      <c r="B413" s="13" t="s">
        <v>10</v>
      </c>
      <c r="C413" s="12" t="s">
        <v>7</v>
      </c>
      <c r="D413" s="11" t="s">
        <v>75</v>
      </c>
      <c r="E413" s="11" t="s">
        <v>5</v>
      </c>
      <c r="F413" s="11">
        <v>80060</v>
      </c>
      <c r="G413" s="10">
        <v>500</v>
      </c>
      <c r="H413" s="96">
        <f>H414</f>
        <v>3313814.4</v>
      </c>
      <c r="I413" s="96">
        <f t="shared" ref="I413:M413" si="252">I414</f>
        <v>0</v>
      </c>
      <c r="J413" s="96">
        <f t="shared" si="252"/>
        <v>0</v>
      </c>
      <c r="K413" s="96">
        <f t="shared" si="252"/>
        <v>0</v>
      </c>
      <c r="L413" s="96">
        <f t="shared" si="252"/>
        <v>0</v>
      </c>
      <c r="M413" s="96">
        <f t="shared" si="252"/>
        <v>0</v>
      </c>
    </row>
    <row r="414" spans="1:13" ht="18.75">
      <c r="A414" s="14"/>
      <c r="B414" s="13" t="s">
        <v>8</v>
      </c>
      <c r="C414" s="12" t="s">
        <v>7</v>
      </c>
      <c r="D414" s="11" t="s">
        <v>75</v>
      </c>
      <c r="E414" s="11" t="s">
        <v>5</v>
      </c>
      <c r="F414" s="11">
        <v>80060</v>
      </c>
      <c r="G414" s="10">
        <v>540</v>
      </c>
      <c r="H414" s="96">
        <v>3313814.4</v>
      </c>
      <c r="I414" s="97">
        <v>0</v>
      </c>
      <c r="J414" s="98">
        <v>0</v>
      </c>
      <c r="K414" s="98">
        <v>0</v>
      </c>
      <c r="L414" s="98">
        <v>0</v>
      </c>
      <c r="M414" s="58">
        <v>0</v>
      </c>
    </row>
    <row r="415" spans="1:13" ht="37.5">
      <c r="A415" s="44"/>
      <c r="B415" s="48" t="s">
        <v>248</v>
      </c>
      <c r="C415" s="12" t="s">
        <v>7</v>
      </c>
      <c r="D415" s="11" t="s">
        <v>75</v>
      </c>
      <c r="E415" s="11" t="s">
        <v>5</v>
      </c>
      <c r="F415" s="11">
        <v>80070</v>
      </c>
      <c r="G415" s="10"/>
      <c r="H415" s="96">
        <f>H416</f>
        <v>798602.27</v>
      </c>
      <c r="I415" s="96">
        <f t="shared" ref="I415:M415" si="253">I416</f>
        <v>0</v>
      </c>
      <c r="J415" s="96">
        <f t="shared" si="253"/>
        <v>0</v>
      </c>
      <c r="K415" s="96">
        <f t="shared" si="253"/>
        <v>0</v>
      </c>
      <c r="L415" s="96">
        <f t="shared" si="253"/>
        <v>0</v>
      </c>
      <c r="M415" s="96">
        <f t="shared" si="253"/>
        <v>0</v>
      </c>
    </row>
    <row r="416" spans="1:13" ht="18.75">
      <c r="A416" s="44"/>
      <c r="B416" s="48" t="s">
        <v>10</v>
      </c>
      <c r="C416" s="12" t="s">
        <v>7</v>
      </c>
      <c r="D416" s="11" t="s">
        <v>75</v>
      </c>
      <c r="E416" s="11" t="s">
        <v>5</v>
      </c>
      <c r="F416" s="11">
        <v>80070</v>
      </c>
      <c r="G416" s="10">
        <v>500</v>
      </c>
      <c r="H416" s="96">
        <f>H417</f>
        <v>798602.27</v>
      </c>
      <c r="I416" s="96">
        <f t="shared" ref="I416:M416" si="254">I417</f>
        <v>0</v>
      </c>
      <c r="J416" s="96">
        <f t="shared" si="254"/>
        <v>0</v>
      </c>
      <c r="K416" s="96">
        <f t="shared" si="254"/>
        <v>0</v>
      </c>
      <c r="L416" s="96">
        <f t="shared" si="254"/>
        <v>0</v>
      </c>
      <c r="M416" s="96">
        <f t="shared" si="254"/>
        <v>0</v>
      </c>
    </row>
    <row r="417" spans="1:13" ht="18.75">
      <c r="A417" s="44"/>
      <c r="B417" s="48" t="s">
        <v>8</v>
      </c>
      <c r="C417" s="12" t="s">
        <v>7</v>
      </c>
      <c r="D417" s="11" t="s">
        <v>75</v>
      </c>
      <c r="E417" s="11" t="s">
        <v>5</v>
      </c>
      <c r="F417" s="11">
        <v>80070</v>
      </c>
      <c r="G417" s="10">
        <v>540</v>
      </c>
      <c r="H417" s="96">
        <v>798602.27</v>
      </c>
      <c r="I417" s="96">
        <v>0</v>
      </c>
      <c r="J417" s="58">
        <v>0</v>
      </c>
      <c r="K417" s="58">
        <v>0</v>
      </c>
      <c r="L417" s="58">
        <v>0</v>
      </c>
      <c r="M417" s="58">
        <v>0</v>
      </c>
    </row>
    <row r="418" spans="1:13" ht="75">
      <c r="A418" s="44"/>
      <c r="B418" s="48" t="s">
        <v>249</v>
      </c>
      <c r="C418" s="12" t="s">
        <v>7</v>
      </c>
      <c r="D418" s="11" t="s">
        <v>75</v>
      </c>
      <c r="E418" s="11" t="s">
        <v>5</v>
      </c>
      <c r="F418" s="11">
        <v>80080</v>
      </c>
      <c r="G418" s="10"/>
      <c r="H418" s="96">
        <f>H419</f>
        <v>5804907.3200000003</v>
      </c>
      <c r="I418" s="96">
        <f t="shared" ref="I418:M418" si="255">I419</f>
        <v>0</v>
      </c>
      <c r="J418" s="96">
        <f t="shared" si="255"/>
        <v>0</v>
      </c>
      <c r="K418" s="96">
        <f t="shared" si="255"/>
        <v>0</v>
      </c>
      <c r="L418" s="96">
        <f t="shared" si="255"/>
        <v>0</v>
      </c>
      <c r="M418" s="96">
        <f t="shared" si="255"/>
        <v>0</v>
      </c>
    </row>
    <row r="419" spans="1:13" ht="18.75">
      <c r="A419" s="44"/>
      <c r="B419" s="48" t="s">
        <v>10</v>
      </c>
      <c r="C419" s="12" t="s">
        <v>7</v>
      </c>
      <c r="D419" s="11" t="s">
        <v>75</v>
      </c>
      <c r="E419" s="11" t="s">
        <v>5</v>
      </c>
      <c r="F419" s="11">
        <v>80080</v>
      </c>
      <c r="G419" s="10">
        <v>500</v>
      </c>
      <c r="H419" s="96">
        <f>H420</f>
        <v>5804907.3200000003</v>
      </c>
      <c r="I419" s="96">
        <f t="shared" ref="I419:M419" si="256">I420</f>
        <v>0</v>
      </c>
      <c r="J419" s="96">
        <f t="shared" si="256"/>
        <v>0</v>
      </c>
      <c r="K419" s="96">
        <f t="shared" si="256"/>
        <v>0</v>
      </c>
      <c r="L419" s="96">
        <f t="shared" si="256"/>
        <v>0</v>
      </c>
      <c r="M419" s="96">
        <f t="shared" si="256"/>
        <v>0</v>
      </c>
    </row>
    <row r="420" spans="1:13" ht="18.75">
      <c r="A420" s="44"/>
      <c r="B420" s="48" t="s">
        <v>8</v>
      </c>
      <c r="C420" s="12" t="s">
        <v>7</v>
      </c>
      <c r="D420" s="11" t="s">
        <v>75</v>
      </c>
      <c r="E420" s="11" t="s">
        <v>5</v>
      </c>
      <c r="F420" s="11">
        <v>80080</v>
      </c>
      <c r="G420" s="10">
        <v>540</v>
      </c>
      <c r="H420" s="96">
        <v>5804907.3200000003</v>
      </c>
      <c r="I420" s="96">
        <v>0</v>
      </c>
      <c r="J420" s="58">
        <v>0</v>
      </c>
      <c r="K420" s="58">
        <v>0</v>
      </c>
      <c r="L420" s="58">
        <v>0</v>
      </c>
      <c r="M420" s="58">
        <v>0</v>
      </c>
    </row>
    <row r="421" spans="1:13" ht="56.25">
      <c r="A421" s="83"/>
      <c r="B421" s="48" t="s">
        <v>301</v>
      </c>
      <c r="C421" s="12" t="s">
        <v>7</v>
      </c>
      <c r="D421" s="11" t="s">
        <v>75</v>
      </c>
      <c r="E421" s="11" t="s">
        <v>5</v>
      </c>
      <c r="F421" s="11">
        <v>80100</v>
      </c>
      <c r="G421" s="10"/>
      <c r="H421" s="96">
        <f>H422</f>
        <v>55000</v>
      </c>
      <c r="I421" s="96">
        <f t="shared" ref="I421:M421" si="257">I422</f>
        <v>0</v>
      </c>
      <c r="J421" s="96">
        <f t="shared" si="257"/>
        <v>0</v>
      </c>
      <c r="K421" s="96">
        <f t="shared" si="257"/>
        <v>0</v>
      </c>
      <c r="L421" s="96">
        <f t="shared" si="257"/>
        <v>0</v>
      </c>
      <c r="M421" s="96">
        <f t="shared" si="257"/>
        <v>0</v>
      </c>
    </row>
    <row r="422" spans="1:13" ht="18.75">
      <c r="A422" s="83"/>
      <c r="B422" s="48" t="s">
        <v>10</v>
      </c>
      <c r="C422" s="12" t="s">
        <v>7</v>
      </c>
      <c r="D422" s="11" t="s">
        <v>75</v>
      </c>
      <c r="E422" s="11" t="s">
        <v>5</v>
      </c>
      <c r="F422" s="11">
        <v>80100</v>
      </c>
      <c r="G422" s="10">
        <v>500</v>
      </c>
      <c r="H422" s="96">
        <f>H423</f>
        <v>55000</v>
      </c>
      <c r="I422" s="96">
        <f t="shared" ref="I422:M422" si="258">I423</f>
        <v>0</v>
      </c>
      <c r="J422" s="96">
        <f t="shared" si="258"/>
        <v>0</v>
      </c>
      <c r="K422" s="96">
        <f t="shared" si="258"/>
        <v>0</v>
      </c>
      <c r="L422" s="96">
        <f t="shared" si="258"/>
        <v>0</v>
      </c>
      <c r="M422" s="96">
        <f t="shared" si="258"/>
        <v>0</v>
      </c>
    </row>
    <row r="423" spans="1:13" ht="18.75">
      <c r="A423" s="83"/>
      <c r="B423" s="48" t="s">
        <v>8</v>
      </c>
      <c r="C423" s="12" t="s">
        <v>7</v>
      </c>
      <c r="D423" s="11" t="s">
        <v>75</v>
      </c>
      <c r="E423" s="11" t="s">
        <v>5</v>
      </c>
      <c r="F423" s="11">
        <v>80100</v>
      </c>
      <c r="G423" s="10">
        <v>540</v>
      </c>
      <c r="H423" s="96">
        <v>55000</v>
      </c>
      <c r="I423" s="96">
        <v>0</v>
      </c>
      <c r="J423" s="58">
        <v>0</v>
      </c>
      <c r="K423" s="58">
        <v>0</v>
      </c>
      <c r="L423" s="58">
        <v>0</v>
      </c>
      <c r="M423" s="58">
        <v>0</v>
      </c>
    </row>
    <row r="424" spans="1:13" ht="56.25">
      <c r="A424" s="112"/>
      <c r="B424" s="48" t="s">
        <v>341</v>
      </c>
      <c r="C424" s="12" t="s">
        <v>7</v>
      </c>
      <c r="D424" s="11" t="s">
        <v>75</v>
      </c>
      <c r="E424" s="11" t="s">
        <v>5</v>
      </c>
      <c r="F424" s="11">
        <v>80130</v>
      </c>
      <c r="G424" s="10"/>
      <c r="H424" s="96">
        <f>H425</f>
        <v>956640.04</v>
      </c>
      <c r="I424" s="96">
        <f t="shared" ref="I424:M424" si="259">I425</f>
        <v>0</v>
      </c>
      <c r="J424" s="96">
        <f t="shared" si="259"/>
        <v>0</v>
      </c>
      <c r="K424" s="96">
        <f t="shared" si="259"/>
        <v>0</v>
      </c>
      <c r="L424" s="96">
        <f t="shared" si="259"/>
        <v>0</v>
      </c>
      <c r="M424" s="96">
        <f t="shared" si="259"/>
        <v>0</v>
      </c>
    </row>
    <row r="425" spans="1:13" ht="18.75">
      <c r="A425" s="112"/>
      <c r="B425" s="48" t="s">
        <v>10</v>
      </c>
      <c r="C425" s="12" t="s">
        <v>7</v>
      </c>
      <c r="D425" s="11" t="s">
        <v>75</v>
      </c>
      <c r="E425" s="11" t="s">
        <v>5</v>
      </c>
      <c r="F425" s="11">
        <v>80130</v>
      </c>
      <c r="G425" s="10">
        <v>500</v>
      </c>
      <c r="H425" s="96">
        <f>H426</f>
        <v>956640.04</v>
      </c>
      <c r="I425" s="96">
        <f t="shared" ref="I425:M425" si="260">I426</f>
        <v>0</v>
      </c>
      <c r="J425" s="96">
        <f t="shared" si="260"/>
        <v>0</v>
      </c>
      <c r="K425" s="96">
        <f t="shared" si="260"/>
        <v>0</v>
      </c>
      <c r="L425" s="96">
        <f t="shared" si="260"/>
        <v>0</v>
      </c>
      <c r="M425" s="96">
        <f t="shared" si="260"/>
        <v>0</v>
      </c>
    </row>
    <row r="426" spans="1:13" ht="18.75">
      <c r="A426" s="112"/>
      <c r="B426" s="48" t="s">
        <v>8</v>
      </c>
      <c r="C426" s="12" t="s">
        <v>7</v>
      </c>
      <c r="D426" s="11" t="s">
        <v>75</v>
      </c>
      <c r="E426" s="11" t="s">
        <v>5</v>
      </c>
      <c r="F426" s="11">
        <v>80130</v>
      </c>
      <c r="G426" s="10">
        <v>540</v>
      </c>
      <c r="H426" s="96">
        <v>956640.04</v>
      </c>
      <c r="I426" s="96">
        <v>0</v>
      </c>
      <c r="J426" s="58">
        <v>0</v>
      </c>
      <c r="K426" s="58">
        <v>0</v>
      </c>
      <c r="L426" s="58">
        <v>0</v>
      </c>
      <c r="M426" s="58">
        <v>0</v>
      </c>
    </row>
    <row r="427" spans="1:13" ht="37.5">
      <c r="A427" s="61"/>
      <c r="B427" s="48" t="s">
        <v>265</v>
      </c>
      <c r="C427" s="12" t="s">
        <v>7</v>
      </c>
      <c r="D427" s="11" t="s">
        <v>75</v>
      </c>
      <c r="E427" s="11" t="s">
        <v>5</v>
      </c>
      <c r="F427" s="11">
        <v>89970</v>
      </c>
      <c r="G427" s="10"/>
      <c r="H427" s="96">
        <f>H428</f>
        <v>2064830.92</v>
      </c>
      <c r="I427" s="96">
        <f t="shared" ref="I427:M427" si="261">I428</f>
        <v>0</v>
      </c>
      <c r="J427" s="96">
        <f t="shared" si="261"/>
        <v>0</v>
      </c>
      <c r="K427" s="96">
        <f t="shared" si="261"/>
        <v>0</v>
      </c>
      <c r="L427" s="96">
        <f t="shared" si="261"/>
        <v>0</v>
      </c>
      <c r="M427" s="96">
        <f t="shared" si="261"/>
        <v>0</v>
      </c>
    </row>
    <row r="428" spans="1:13" ht="18.75">
      <c r="A428" s="61"/>
      <c r="B428" s="48" t="s">
        <v>10</v>
      </c>
      <c r="C428" s="12" t="s">
        <v>7</v>
      </c>
      <c r="D428" s="11" t="s">
        <v>75</v>
      </c>
      <c r="E428" s="11" t="s">
        <v>5</v>
      </c>
      <c r="F428" s="11">
        <v>89970</v>
      </c>
      <c r="G428" s="10">
        <v>500</v>
      </c>
      <c r="H428" s="96">
        <f>H429</f>
        <v>2064830.92</v>
      </c>
      <c r="I428" s="96">
        <f t="shared" ref="I428:M428" si="262">I429</f>
        <v>0</v>
      </c>
      <c r="J428" s="96">
        <f t="shared" si="262"/>
        <v>0</v>
      </c>
      <c r="K428" s="96">
        <f t="shared" si="262"/>
        <v>0</v>
      </c>
      <c r="L428" s="96">
        <f t="shared" si="262"/>
        <v>0</v>
      </c>
      <c r="M428" s="96">
        <f t="shared" si="262"/>
        <v>0</v>
      </c>
    </row>
    <row r="429" spans="1:13" ht="18.75">
      <c r="A429" s="61"/>
      <c r="B429" s="48" t="s">
        <v>8</v>
      </c>
      <c r="C429" s="12" t="s">
        <v>7</v>
      </c>
      <c r="D429" s="11" t="s">
        <v>75</v>
      </c>
      <c r="E429" s="11" t="s">
        <v>5</v>
      </c>
      <c r="F429" s="11">
        <v>89970</v>
      </c>
      <c r="G429" s="10">
        <v>540</v>
      </c>
      <c r="H429" s="96">
        <v>2064830.92</v>
      </c>
      <c r="I429" s="96">
        <v>0</v>
      </c>
      <c r="J429" s="58">
        <v>0</v>
      </c>
      <c r="K429" s="58">
        <v>0</v>
      </c>
      <c r="L429" s="58">
        <v>0</v>
      </c>
      <c r="M429" s="58">
        <v>0</v>
      </c>
    </row>
    <row r="430" spans="1:13" ht="56.25">
      <c r="A430" s="24" t="s">
        <v>9</v>
      </c>
      <c r="B430" s="23" t="s">
        <v>90</v>
      </c>
      <c r="C430" s="22" t="s">
        <v>7</v>
      </c>
      <c r="D430" s="21" t="s">
        <v>75</v>
      </c>
      <c r="E430" s="21" t="s">
        <v>37</v>
      </c>
      <c r="F430" s="21" t="s">
        <v>1</v>
      </c>
      <c r="G430" s="20" t="s">
        <v>9</v>
      </c>
      <c r="H430" s="99">
        <f>H431+H438</f>
        <v>9152310.7699999996</v>
      </c>
      <c r="I430" s="99">
        <f t="shared" ref="I430:M430" si="263">I431+I438</f>
        <v>0</v>
      </c>
      <c r="J430" s="99">
        <f t="shared" si="263"/>
        <v>9467087.1799999997</v>
      </c>
      <c r="K430" s="99">
        <f t="shared" si="263"/>
        <v>0</v>
      </c>
      <c r="L430" s="99">
        <f t="shared" si="263"/>
        <v>9467087.1799999997</v>
      </c>
      <c r="M430" s="99">
        <f t="shared" si="263"/>
        <v>0</v>
      </c>
    </row>
    <row r="431" spans="1:13" ht="37.5">
      <c r="A431" s="19" t="s">
        <v>9</v>
      </c>
      <c r="B431" s="18" t="s">
        <v>72</v>
      </c>
      <c r="C431" s="17" t="s">
        <v>7</v>
      </c>
      <c r="D431" s="16" t="s">
        <v>75</v>
      </c>
      <c r="E431" s="16" t="s">
        <v>37</v>
      </c>
      <c r="F431" s="16" t="s">
        <v>25</v>
      </c>
      <c r="G431" s="15" t="s">
        <v>9</v>
      </c>
      <c r="H431" s="94">
        <f>H432+H434+H436</f>
        <v>7205938.1399999997</v>
      </c>
      <c r="I431" s="94">
        <f t="shared" ref="I431:M431" si="264">I432+I434+I436</f>
        <v>0</v>
      </c>
      <c r="J431" s="94">
        <f t="shared" si="264"/>
        <v>7183348.1399999997</v>
      </c>
      <c r="K431" s="94">
        <f t="shared" si="264"/>
        <v>0</v>
      </c>
      <c r="L431" s="94">
        <f t="shared" si="264"/>
        <v>7183348.1399999997</v>
      </c>
      <c r="M431" s="94">
        <f t="shared" si="264"/>
        <v>0</v>
      </c>
    </row>
    <row r="432" spans="1:13" ht="75">
      <c r="A432" s="19" t="s">
        <v>9</v>
      </c>
      <c r="B432" s="18" t="s">
        <v>71</v>
      </c>
      <c r="C432" s="17" t="s">
        <v>7</v>
      </c>
      <c r="D432" s="16" t="s">
        <v>75</v>
      </c>
      <c r="E432" s="16" t="s">
        <v>37</v>
      </c>
      <c r="F432" s="16" t="s">
        <v>25</v>
      </c>
      <c r="G432" s="15">
        <v>100</v>
      </c>
      <c r="H432" s="94">
        <f>H433</f>
        <v>6894038.1399999997</v>
      </c>
      <c r="I432" s="94">
        <f t="shared" ref="I432:M432" si="265">I433</f>
        <v>0</v>
      </c>
      <c r="J432" s="94">
        <f t="shared" si="265"/>
        <v>6894038.1399999997</v>
      </c>
      <c r="K432" s="94">
        <f t="shared" si="265"/>
        <v>0</v>
      </c>
      <c r="L432" s="94">
        <f t="shared" si="265"/>
        <v>6894038.1399999997</v>
      </c>
      <c r="M432" s="94">
        <f t="shared" si="265"/>
        <v>0</v>
      </c>
    </row>
    <row r="433" spans="1:13" ht="37.5">
      <c r="A433" s="14" t="s">
        <v>9</v>
      </c>
      <c r="B433" s="13" t="s">
        <v>70</v>
      </c>
      <c r="C433" s="12" t="s">
        <v>7</v>
      </c>
      <c r="D433" s="11" t="s">
        <v>75</v>
      </c>
      <c r="E433" s="11" t="s">
        <v>37</v>
      </c>
      <c r="F433" s="11" t="s">
        <v>25</v>
      </c>
      <c r="G433" s="10" t="s">
        <v>69</v>
      </c>
      <c r="H433" s="96">
        <v>6894038.1399999997</v>
      </c>
      <c r="I433" s="97">
        <v>0</v>
      </c>
      <c r="J433" s="98">
        <v>6894038.1399999997</v>
      </c>
      <c r="K433" s="98">
        <v>0</v>
      </c>
      <c r="L433" s="98">
        <v>6894038.1399999997</v>
      </c>
      <c r="M433" s="58">
        <v>0</v>
      </c>
    </row>
    <row r="434" spans="1:13" ht="37.5">
      <c r="A434" s="24" t="s">
        <v>9</v>
      </c>
      <c r="B434" s="23" t="s">
        <v>18</v>
      </c>
      <c r="C434" s="22" t="s">
        <v>7</v>
      </c>
      <c r="D434" s="21" t="s">
        <v>75</v>
      </c>
      <c r="E434" s="21" t="s">
        <v>37</v>
      </c>
      <c r="F434" s="21" t="s">
        <v>25</v>
      </c>
      <c r="G434" s="20">
        <v>200</v>
      </c>
      <c r="H434" s="99">
        <f>H435</f>
        <v>311900</v>
      </c>
      <c r="I434" s="99">
        <f t="shared" ref="I434:M434" si="266">I435</f>
        <v>0</v>
      </c>
      <c r="J434" s="99">
        <f t="shared" si="266"/>
        <v>288320</v>
      </c>
      <c r="K434" s="99">
        <f t="shared" si="266"/>
        <v>0</v>
      </c>
      <c r="L434" s="99">
        <f t="shared" si="266"/>
        <v>288320</v>
      </c>
      <c r="M434" s="99">
        <f t="shared" si="266"/>
        <v>0</v>
      </c>
    </row>
    <row r="435" spans="1:13" ht="37.5">
      <c r="A435" s="14" t="s">
        <v>9</v>
      </c>
      <c r="B435" s="13" t="s">
        <v>17</v>
      </c>
      <c r="C435" s="12" t="s">
        <v>7</v>
      </c>
      <c r="D435" s="11" t="s">
        <v>75</v>
      </c>
      <c r="E435" s="11" t="s">
        <v>37</v>
      </c>
      <c r="F435" s="11" t="s">
        <v>25</v>
      </c>
      <c r="G435" s="10" t="s">
        <v>14</v>
      </c>
      <c r="H435" s="96">
        <v>311900</v>
      </c>
      <c r="I435" s="97">
        <v>0</v>
      </c>
      <c r="J435" s="98">
        <v>288320</v>
      </c>
      <c r="K435" s="98">
        <v>0</v>
      </c>
      <c r="L435" s="98">
        <v>288320</v>
      </c>
      <c r="M435" s="58">
        <v>0</v>
      </c>
    </row>
    <row r="436" spans="1:13" ht="18.75">
      <c r="A436" s="24" t="s">
        <v>9</v>
      </c>
      <c r="B436" s="23" t="s">
        <v>44</v>
      </c>
      <c r="C436" s="22" t="s">
        <v>7</v>
      </c>
      <c r="D436" s="21" t="s">
        <v>75</v>
      </c>
      <c r="E436" s="21" t="s">
        <v>37</v>
      </c>
      <c r="F436" s="21" t="s">
        <v>25</v>
      </c>
      <c r="G436" s="20">
        <v>800</v>
      </c>
      <c r="H436" s="99">
        <f>H437</f>
        <v>0</v>
      </c>
      <c r="I436" s="99">
        <f t="shared" ref="I436:M436" si="267">I437</f>
        <v>0</v>
      </c>
      <c r="J436" s="99">
        <f t="shared" si="267"/>
        <v>990</v>
      </c>
      <c r="K436" s="99">
        <f t="shared" si="267"/>
        <v>0</v>
      </c>
      <c r="L436" s="99">
        <f t="shared" si="267"/>
        <v>990</v>
      </c>
      <c r="M436" s="99">
        <f t="shared" si="267"/>
        <v>0</v>
      </c>
    </row>
    <row r="437" spans="1:13" ht="18.75">
      <c r="A437" s="14" t="s">
        <v>9</v>
      </c>
      <c r="B437" s="13" t="s">
        <v>84</v>
      </c>
      <c r="C437" s="12" t="s">
        <v>7</v>
      </c>
      <c r="D437" s="11" t="s">
        <v>75</v>
      </c>
      <c r="E437" s="11" t="s">
        <v>37</v>
      </c>
      <c r="F437" s="11" t="s">
        <v>25</v>
      </c>
      <c r="G437" s="10" t="s">
        <v>83</v>
      </c>
      <c r="H437" s="96">
        <v>0</v>
      </c>
      <c r="I437" s="97">
        <v>0</v>
      </c>
      <c r="J437" s="98">
        <v>990</v>
      </c>
      <c r="K437" s="98">
        <v>0</v>
      </c>
      <c r="L437" s="98">
        <v>990</v>
      </c>
      <c r="M437" s="58">
        <v>0</v>
      </c>
    </row>
    <row r="438" spans="1:13" ht="56.25">
      <c r="A438" s="24" t="s">
        <v>9</v>
      </c>
      <c r="B438" s="23" t="s">
        <v>89</v>
      </c>
      <c r="C438" s="22" t="s">
        <v>7</v>
      </c>
      <c r="D438" s="21" t="s">
        <v>75</v>
      </c>
      <c r="E438" s="21" t="s">
        <v>37</v>
      </c>
      <c r="F438" s="21" t="s">
        <v>15</v>
      </c>
      <c r="G438" s="20" t="s">
        <v>9</v>
      </c>
      <c r="H438" s="99">
        <f>H439+H441</f>
        <v>1946372.6300000001</v>
      </c>
      <c r="I438" s="99">
        <f t="shared" ref="I438:M438" si="268">I439+I441</f>
        <v>0</v>
      </c>
      <c r="J438" s="99">
        <f t="shared" si="268"/>
        <v>2283739.04</v>
      </c>
      <c r="K438" s="99">
        <f t="shared" si="268"/>
        <v>0</v>
      </c>
      <c r="L438" s="99">
        <f t="shared" si="268"/>
        <v>2283739.04</v>
      </c>
      <c r="M438" s="99">
        <f t="shared" si="268"/>
        <v>0</v>
      </c>
    </row>
    <row r="439" spans="1:13" ht="37.5">
      <c r="A439" s="19" t="s">
        <v>9</v>
      </c>
      <c r="B439" s="18" t="s">
        <v>18</v>
      </c>
      <c r="C439" s="17" t="s">
        <v>7</v>
      </c>
      <c r="D439" s="16" t="s">
        <v>75</v>
      </c>
      <c r="E439" s="16" t="s">
        <v>37</v>
      </c>
      <c r="F439" s="16" t="s">
        <v>15</v>
      </c>
      <c r="G439" s="15">
        <v>200</v>
      </c>
      <c r="H439" s="94">
        <f>H440</f>
        <v>1920699.85</v>
      </c>
      <c r="I439" s="94">
        <f t="shared" ref="I439:M439" si="269">I440</f>
        <v>0</v>
      </c>
      <c r="J439" s="94">
        <f t="shared" si="269"/>
        <v>2260459.04</v>
      </c>
      <c r="K439" s="94">
        <f t="shared" si="269"/>
        <v>0</v>
      </c>
      <c r="L439" s="94">
        <f t="shared" si="269"/>
        <v>2260459.04</v>
      </c>
      <c r="M439" s="94">
        <f t="shared" si="269"/>
        <v>0</v>
      </c>
    </row>
    <row r="440" spans="1:13" ht="37.5">
      <c r="A440" s="14" t="s">
        <v>9</v>
      </c>
      <c r="B440" s="13" t="s">
        <v>17</v>
      </c>
      <c r="C440" s="12" t="s">
        <v>7</v>
      </c>
      <c r="D440" s="11" t="s">
        <v>75</v>
      </c>
      <c r="E440" s="11" t="s">
        <v>37</v>
      </c>
      <c r="F440" s="11" t="s">
        <v>15</v>
      </c>
      <c r="G440" s="10" t="s">
        <v>14</v>
      </c>
      <c r="H440" s="96">
        <v>1920699.85</v>
      </c>
      <c r="I440" s="97">
        <v>0</v>
      </c>
      <c r="J440" s="98">
        <v>2260459.04</v>
      </c>
      <c r="K440" s="98">
        <v>0</v>
      </c>
      <c r="L440" s="98">
        <v>2260459.04</v>
      </c>
      <c r="M440" s="58">
        <v>0</v>
      </c>
    </row>
    <row r="441" spans="1:13" ht="18.75">
      <c r="A441" s="24" t="s">
        <v>9</v>
      </c>
      <c r="B441" s="23" t="s">
        <v>44</v>
      </c>
      <c r="C441" s="22" t="s">
        <v>7</v>
      </c>
      <c r="D441" s="21" t="s">
        <v>75</v>
      </c>
      <c r="E441" s="21" t="s">
        <v>37</v>
      </c>
      <c r="F441" s="21" t="s">
        <v>15</v>
      </c>
      <c r="G441" s="20">
        <v>800</v>
      </c>
      <c r="H441" s="99">
        <f>H442</f>
        <v>25672.78</v>
      </c>
      <c r="I441" s="99">
        <f t="shared" ref="I441:M441" si="270">I442</f>
        <v>0</v>
      </c>
      <c r="J441" s="99">
        <f t="shared" si="270"/>
        <v>23280</v>
      </c>
      <c r="K441" s="99">
        <f t="shared" si="270"/>
        <v>0</v>
      </c>
      <c r="L441" s="99">
        <f t="shared" si="270"/>
        <v>23280</v>
      </c>
      <c r="M441" s="99">
        <f t="shared" si="270"/>
        <v>0</v>
      </c>
    </row>
    <row r="442" spans="1:13" ht="18.75">
      <c r="A442" s="14" t="s">
        <v>9</v>
      </c>
      <c r="B442" s="13" t="s">
        <v>84</v>
      </c>
      <c r="C442" s="12" t="s">
        <v>7</v>
      </c>
      <c r="D442" s="11" t="s">
        <v>75</v>
      </c>
      <c r="E442" s="11" t="s">
        <v>37</v>
      </c>
      <c r="F442" s="11" t="s">
        <v>15</v>
      </c>
      <c r="G442" s="10" t="s">
        <v>83</v>
      </c>
      <c r="H442" s="96">
        <v>25672.78</v>
      </c>
      <c r="I442" s="97">
        <v>0</v>
      </c>
      <c r="J442" s="98">
        <v>23280</v>
      </c>
      <c r="K442" s="98">
        <v>0</v>
      </c>
      <c r="L442" s="98">
        <v>23280</v>
      </c>
      <c r="M442" s="58">
        <v>0</v>
      </c>
    </row>
    <row r="443" spans="1:13" ht="37.5">
      <c r="A443" s="24" t="s">
        <v>9</v>
      </c>
      <c r="B443" s="23" t="s">
        <v>88</v>
      </c>
      <c r="C443" s="22" t="s">
        <v>7</v>
      </c>
      <c r="D443" s="21" t="s">
        <v>75</v>
      </c>
      <c r="E443" s="21" t="s">
        <v>78</v>
      </c>
      <c r="F443" s="21" t="s">
        <v>1</v>
      </c>
      <c r="G443" s="20" t="s">
        <v>9</v>
      </c>
      <c r="H443" s="99">
        <f>H444+H451+H458+H461+H464+H467</f>
        <v>53306225.459999993</v>
      </c>
      <c r="I443" s="99">
        <f t="shared" ref="I443:M443" si="271">I444+I451+I458+I461+I464+I467</f>
        <v>900392.86</v>
      </c>
      <c r="J443" s="99">
        <f t="shared" si="271"/>
        <v>54023530.019999996</v>
      </c>
      <c r="K443" s="99">
        <f t="shared" si="271"/>
        <v>761492.61</v>
      </c>
      <c r="L443" s="99">
        <f t="shared" si="271"/>
        <v>44518159.439999998</v>
      </c>
      <c r="M443" s="99">
        <f t="shared" si="271"/>
        <v>762826.71</v>
      </c>
    </row>
    <row r="444" spans="1:13" ht="37.5">
      <c r="A444" s="19" t="s">
        <v>9</v>
      </c>
      <c r="B444" s="18" t="s">
        <v>72</v>
      </c>
      <c r="C444" s="17" t="s">
        <v>7</v>
      </c>
      <c r="D444" s="16" t="s">
        <v>75</v>
      </c>
      <c r="E444" s="16" t="s">
        <v>78</v>
      </c>
      <c r="F444" s="16" t="s">
        <v>25</v>
      </c>
      <c r="G444" s="15" t="s">
        <v>9</v>
      </c>
      <c r="H444" s="94">
        <f>H445+H447+H449</f>
        <v>28994235.579999998</v>
      </c>
      <c r="I444" s="94">
        <f t="shared" ref="I444:M444" si="272">I445+I447+I449</f>
        <v>0</v>
      </c>
      <c r="J444" s="94">
        <f t="shared" si="272"/>
        <v>29592496.059999999</v>
      </c>
      <c r="K444" s="94">
        <f t="shared" si="272"/>
        <v>0</v>
      </c>
      <c r="L444" s="94">
        <f t="shared" si="272"/>
        <v>27320134.579999998</v>
      </c>
      <c r="M444" s="94">
        <f t="shared" si="272"/>
        <v>0</v>
      </c>
    </row>
    <row r="445" spans="1:13" ht="75">
      <c r="A445" s="19" t="s">
        <v>9</v>
      </c>
      <c r="B445" s="18" t="s">
        <v>71</v>
      </c>
      <c r="C445" s="17" t="s">
        <v>7</v>
      </c>
      <c r="D445" s="16" t="s">
        <v>75</v>
      </c>
      <c r="E445" s="16" t="s">
        <v>78</v>
      </c>
      <c r="F445" s="16" t="s">
        <v>25</v>
      </c>
      <c r="G445" s="15">
        <v>100</v>
      </c>
      <c r="H445" s="94">
        <f>H446</f>
        <v>27915134.579999998</v>
      </c>
      <c r="I445" s="94">
        <f t="shared" ref="I445:M445" si="273">I446</f>
        <v>0</v>
      </c>
      <c r="J445" s="94">
        <f t="shared" si="273"/>
        <v>27502134.579999998</v>
      </c>
      <c r="K445" s="94">
        <f t="shared" si="273"/>
        <v>0</v>
      </c>
      <c r="L445" s="94">
        <f t="shared" si="273"/>
        <v>27320134.579999998</v>
      </c>
      <c r="M445" s="94">
        <f t="shared" si="273"/>
        <v>0</v>
      </c>
    </row>
    <row r="446" spans="1:13" ht="37.5">
      <c r="A446" s="14" t="s">
        <v>9</v>
      </c>
      <c r="B446" s="13" t="s">
        <v>70</v>
      </c>
      <c r="C446" s="12" t="s">
        <v>7</v>
      </c>
      <c r="D446" s="11" t="s">
        <v>75</v>
      </c>
      <c r="E446" s="11" t="s">
        <v>78</v>
      </c>
      <c r="F446" s="11" t="s">
        <v>25</v>
      </c>
      <c r="G446" s="10" t="s">
        <v>69</v>
      </c>
      <c r="H446" s="96">
        <v>27915134.579999998</v>
      </c>
      <c r="I446" s="97">
        <v>0</v>
      </c>
      <c r="J446" s="98">
        <v>27502134.579999998</v>
      </c>
      <c r="K446" s="98">
        <v>0</v>
      </c>
      <c r="L446" s="98">
        <v>27320134.579999998</v>
      </c>
      <c r="M446" s="58">
        <v>0</v>
      </c>
    </row>
    <row r="447" spans="1:13" ht="37.5">
      <c r="A447" s="24" t="s">
        <v>9</v>
      </c>
      <c r="B447" s="23" t="s">
        <v>18</v>
      </c>
      <c r="C447" s="22" t="s">
        <v>7</v>
      </c>
      <c r="D447" s="21" t="s">
        <v>75</v>
      </c>
      <c r="E447" s="21" t="s">
        <v>78</v>
      </c>
      <c r="F447" s="21" t="s">
        <v>25</v>
      </c>
      <c r="G447" s="20">
        <v>200</v>
      </c>
      <c r="H447" s="99">
        <f>H448</f>
        <v>1074372</v>
      </c>
      <c r="I447" s="99">
        <f t="shared" ref="I447:M447" si="274">I448</f>
        <v>0</v>
      </c>
      <c r="J447" s="99">
        <f t="shared" si="274"/>
        <v>2010260.48</v>
      </c>
      <c r="K447" s="99">
        <f t="shared" si="274"/>
        <v>0</v>
      </c>
      <c r="L447" s="99">
        <f t="shared" si="274"/>
        <v>0</v>
      </c>
      <c r="M447" s="99">
        <f t="shared" si="274"/>
        <v>0</v>
      </c>
    </row>
    <row r="448" spans="1:13" ht="37.5">
      <c r="A448" s="14" t="s">
        <v>9</v>
      </c>
      <c r="B448" s="13" t="s">
        <v>17</v>
      </c>
      <c r="C448" s="12" t="s">
        <v>7</v>
      </c>
      <c r="D448" s="11" t="s">
        <v>75</v>
      </c>
      <c r="E448" s="11" t="s">
        <v>78</v>
      </c>
      <c r="F448" s="11" t="s">
        <v>25</v>
      </c>
      <c r="G448" s="10" t="s">
        <v>14</v>
      </c>
      <c r="H448" s="96">
        <v>1074372</v>
      </c>
      <c r="I448" s="97">
        <v>0</v>
      </c>
      <c r="J448" s="98">
        <v>2010260.48</v>
      </c>
      <c r="K448" s="98">
        <v>0</v>
      </c>
      <c r="L448" s="98">
        <v>0</v>
      </c>
      <c r="M448" s="58">
        <v>0</v>
      </c>
    </row>
    <row r="449" spans="1:13" ht="18.75">
      <c r="A449" s="24" t="s">
        <v>9</v>
      </c>
      <c r="B449" s="23" t="s">
        <v>44</v>
      </c>
      <c r="C449" s="22" t="s">
        <v>7</v>
      </c>
      <c r="D449" s="21" t="s">
        <v>75</v>
      </c>
      <c r="E449" s="21" t="s">
        <v>78</v>
      </c>
      <c r="F449" s="21" t="s">
        <v>25</v>
      </c>
      <c r="G449" s="20">
        <v>800</v>
      </c>
      <c r="H449" s="99">
        <f>H450</f>
        <v>4729</v>
      </c>
      <c r="I449" s="99">
        <f t="shared" ref="I449:M449" si="275">I450</f>
        <v>0</v>
      </c>
      <c r="J449" s="99">
        <f t="shared" si="275"/>
        <v>80101</v>
      </c>
      <c r="K449" s="99">
        <f t="shared" si="275"/>
        <v>0</v>
      </c>
      <c r="L449" s="99">
        <f t="shared" si="275"/>
        <v>0</v>
      </c>
      <c r="M449" s="99">
        <f t="shared" si="275"/>
        <v>0</v>
      </c>
    </row>
    <row r="450" spans="1:13" ht="18.75">
      <c r="A450" s="14" t="s">
        <v>9</v>
      </c>
      <c r="B450" s="13" t="s">
        <v>84</v>
      </c>
      <c r="C450" s="12" t="s">
        <v>7</v>
      </c>
      <c r="D450" s="11" t="s">
        <v>75</v>
      </c>
      <c r="E450" s="11" t="s">
        <v>78</v>
      </c>
      <c r="F450" s="11" t="s">
        <v>25</v>
      </c>
      <c r="G450" s="10" t="s">
        <v>83</v>
      </c>
      <c r="H450" s="96">
        <v>4729</v>
      </c>
      <c r="I450" s="97">
        <v>0</v>
      </c>
      <c r="J450" s="98">
        <v>80101</v>
      </c>
      <c r="K450" s="98">
        <v>0</v>
      </c>
      <c r="L450" s="98">
        <v>0</v>
      </c>
      <c r="M450" s="58">
        <v>0</v>
      </c>
    </row>
    <row r="451" spans="1:13" ht="56.25">
      <c r="A451" s="24" t="s">
        <v>9</v>
      </c>
      <c r="B451" s="23" t="s">
        <v>87</v>
      </c>
      <c r="C451" s="22" t="s">
        <v>7</v>
      </c>
      <c r="D451" s="21" t="s">
        <v>75</v>
      </c>
      <c r="E451" s="21" t="s">
        <v>78</v>
      </c>
      <c r="F451" s="21" t="s">
        <v>15</v>
      </c>
      <c r="G451" s="20" t="s">
        <v>9</v>
      </c>
      <c r="H451" s="99">
        <f>H452+H454+H456</f>
        <v>23411597.02</v>
      </c>
      <c r="I451" s="99">
        <f t="shared" ref="I451:M451" si="276">I452+I454+I456</f>
        <v>0</v>
      </c>
      <c r="J451" s="99">
        <f t="shared" si="276"/>
        <v>23669541.350000001</v>
      </c>
      <c r="K451" s="99">
        <f t="shared" si="276"/>
        <v>0</v>
      </c>
      <c r="L451" s="99">
        <f t="shared" si="276"/>
        <v>16435198.15</v>
      </c>
      <c r="M451" s="99">
        <f t="shared" si="276"/>
        <v>0</v>
      </c>
    </row>
    <row r="452" spans="1:13" ht="75">
      <c r="A452" s="19" t="s">
        <v>9</v>
      </c>
      <c r="B452" s="18" t="s">
        <v>71</v>
      </c>
      <c r="C452" s="17" t="s">
        <v>7</v>
      </c>
      <c r="D452" s="16" t="s">
        <v>75</v>
      </c>
      <c r="E452" s="16" t="s">
        <v>78</v>
      </c>
      <c r="F452" s="16" t="s">
        <v>15</v>
      </c>
      <c r="G452" s="15">
        <v>100</v>
      </c>
      <c r="H452" s="94">
        <f>H453</f>
        <v>13833355.539999999</v>
      </c>
      <c r="I452" s="94">
        <f t="shared" ref="I452:M452" si="277">I453</f>
        <v>0</v>
      </c>
      <c r="J452" s="94">
        <f t="shared" si="277"/>
        <v>13351914.640000001</v>
      </c>
      <c r="K452" s="94">
        <f t="shared" si="277"/>
        <v>0</v>
      </c>
      <c r="L452" s="94">
        <f t="shared" si="277"/>
        <v>13172514.640000001</v>
      </c>
      <c r="M452" s="94">
        <f t="shared" si="277"/>
        <v>0</v>
      </c>
    </row>
    <row r="453" spans="1:13" ht="18.75">
      <c r="A453" s="14" t="s">
        <v>9</v>
      </c>
      <c r="B453" s="13" t="s">
        <v>86</v>
      </c>
      <c r="C453" s="12" t="s">
        <v>7</v>
      </c>
      <c r="D453" s="11" t="s">
        <v>75</v>
      </c>
      <c r="E453" s="11" t="s">
        <v>78</v>
      </c>
      <c r="F453" s="11" t="s">
        <v>15</v>
      </c>
      <c r="G453" s="10" t="s">
        <v>85</v>
      </c>
      <c r="H453" s="96">
        <v>13833355.539999999</v>
      </c>
      <c r="I453" s="97">
        <v>0</v>
      </c>
      <c r="J453" s="98">
        <v>13351914.640000001</v>
      </c>
      <c r="K453" s="98">
        <v>0</v>
      </c>
      <c r="L453" s="98">
        <v>13172514.640000001</v>
      </c>
      <c r="M453" s="58">
        <v>0</v>
      </c>
    </row>
    <row r="454" spans="1:13" ht="37.5">
      <c r="A454" s="24" t="s">
        <v>9</v>
      </c>
      <c r="B454" s="23" t="s">
        <v>18</v>
      </c>
      <c r="C454" s="22" t="s">
        <v>7</v>
      </c>
      <c r="D454" s="21" t="s">
        <v>75</v>
      </c>
      <c r="E454" s="21" t="s">
        <v>78</v>
      </c>
      <c r="F454" s="21" t="s">
        <v>15</v>
      </c>
      <c r="G454" s="20">
        <v>200</v>
      </c>
      <c r="H454" s="99">
        <f>H455</f>
        <v>9429460.4800000004</v>
      </c>
      <c r="I454" s="99">
        <f t="shared" ref="I454:M454" si="278">I455</f>
        <v>0</v>
      </c>
      <c r="J454" s="99">
        <f t="shared" si="278"/>
        <v>10109626.710000001</v>
      </c>
      <c r="K454" s="99">
        <f t="shared" si="278"/>
        <v>0</v>
      </c>
      <c r="L454" s="99">
        <f t="shared" si="278"/>
        <v>3262683.51</v>
      </c>
      <c r="M454" s="99">
        <f t="shared" si="278"/>
        <v>0</v>
      </c>
    </row>
    <row r="455" spans="1:13" ht="37.5">
      <c r="A455" s="14" t="s">
        <v>9</v>
      </c>
      <c r="B455" s="13" t="s">
        <v>17</v>
      </c>
      <c r="C455" s="12" t="s">
        <v>7</v>
      </c>
      <c r="D455" s="11" t="s">
        <v>75</v>
      </c>
      <c r="E455" s="11" t="s">
        <v>78</v>
      </c>
      <c r="F455" s="11" t="s">
        <v>15</v>
      </c>
      <c r="G455" s="10" t="s">
        <v>14</v>
      </c>
      <c r="H455" s="96">
        <v>9429460.4800000004</v>
      </c>
      <c r="I455" s="97">
        <v>0</v>
      </c>
      <c r="J455" s="98">
        <v>10109626.710000001</v>
      </c>
      <c r="K455" s="98">
        <v>0</v>
      </c>
      <c r="L455" s="98">
        <v>3262683.51</v>
      </c>
      <c r="M455" s="58">
        <v>0</v>
      </c>
    </row>
    <row r="456" spans="1:13" ht="18.75">
      <c r="A456" s="24" t="s">
        <v>9</v>
      </c>
      <c r="B456" s="23" t="s">
        <v>44</v>
      </c>
      <c r="C456" s="22" t="s">
        <v>7</v>
      </c>
      <c r="D456" s="21" t="s">
        <v>75</v>
      </c>
      <c r="E456" s="21" t="s">
        <v>78</v>
      </c>
      <c r="F456" s="21" t="s">
        <v>15</v>
      </c>
      <c r="G456" s="20">
        <v>800</v>
      </c>
      <c r="H456" s="99">
        <f>H457</f>
        <v>148781</v>
      </c>
      <c r="I456" s="99">
        <f t="shared" ref="I456:M456" si="279">I457</f>
        <v>0</v>
      </c>
      <c r="J456" s="99">
        <f t="shared" si="279"/>
        <v>208000</v>
      </c>
      <c r="K456" s="99">
        <f t="shared" si="279"/>
        <v>0</v>
      </c>
      <c r="L456" s="99">
        <f t="shared" si="279"/>
        <v>0</v>
      </c>
      <c r="M456" s="99">
        <f t="shared" si="279"/>
        <v>0</v>
      </c>
    </row>
    <row r="457" spans="1:13" ht="18.75">
      <c r="A457" s="14" t="s">
        <v>9</v>
      </c>
      <c r="B457" s="13" t="s">
        <v>84</v>
      </c>
      <c r="C457" s="12" t="s">
        <v>7</v>
      </c>
      <c r="D457" s="11" t="s">
        <v>75</v>
      </c>
      <c r="E457" s="11" t="s">
        <v>78</v>
      </c>
      <c r="F457" s="11" t="s">
        <v>15</v>
      </c>
      <c r="G457" s="10" t="s">
        <v>83</v>
      </c>
      <c r="H457" s="96">
        <v>148781</v>
      </c>
      <c r="I457" s="97">
        <v>0</v>
      </c>
      <c r="J457" s="98">
        <v>208000</v>
      </c>
      <c r="K457" s="98">
        <v>0</v>
      </c>
      <c r="L457" s="98">
        <v>0</v>
      </c>
      <c r="M457" s="58">
        <v>0</v>
      </c>
    </row>
    <row r="458" spans="1:13" ht="112.5">
      <c r="A458" s="24" t="s">
        <v>9</v>
      </c>
      <c r="B458" s="23" t="s">
        <v>242</v>
      </c>
      <c r="C458" s="22" t="s">
        <v>7</v>
      </c>
      <c r="D458" s="21" t="s">
        <v>75</v>
      </c>
      <c r="E458" s="21" t="s">
        <v>78</v>
      </c>
      <c r="F458" s="21" t="s">
        <v>82</v>
      </c>
      <c r="G458" s="20" t="s">
        <v>9</v>
      </c>
      <c r="H458" s="99">
        <f>H459</f>
        <v>92570.49</v>
      </c>
      <c r="I458" s="99">
        <f t="shared" ref="I458:M458" si="280">I459</f>
        <v>92570.49</v>
      </c>
      <c r="J458" s="99">
        <f t="shared" si="280"/>
        <v>226.61</v>
      </c>
      <c r="K458" s="99">
        <f t="shared" si="280"/>
        <v>226.61</v>
      </c>
      <c r="L458" s="99">
        <f t="shared" si="280"/>
        <v>199.71</v>
      </c>
      <c r="M458" s="99">
        <f t="shared" si="280"/>
        <v>199.71</v>
      </c>
    </row>
    <row r="459" spans="1:13" ht="37.5">
      <c r="A459" s="19" t="s">
        <v>9</v>
      </c>
      <c r="B459" s="18" t="s">
        <v>18</v>
      </c>
      <c r="C459" s="17" t="s">
        <v>7</v>
      </c>
      <c r="D459" s="16" t="s">
        <v>75</v>
      </c>
      <c r="E459" s="16" t="s">
        <v>78</v>
      </c>
      <c r="F459" s="16" t="s">
        <v>82</v>
      </c>
      <c r="G459" s="15">
        <v>200</v>
      </c>
      <c r="H459" s="94">
        <f>H460</f>
        <v>92570.49</v>
      </c>
      <c r="I459" s="94">
        <f t="shared" ref="I459:M459" si="281">I460</f>
        <v>92570.49</v>
      </c>
      <c r="J459" s="94">
        <f t="shared" si="281"/>
        <v>226.61</v>
      </c>
      <c r="K459" s="94">
        <f t="shared" si="281"/>
        <v>226.61</v>
      </c>
      <c r="L459" s="94">
        <f t="shared" si="281"/>
        <v>199.71</v>
      </c>
      <c r="M459" s="94">
        <f t="shared" si="281"/>
        <v>199.71</v>
      </c>
    </row>
    <row r="460" spans="1:13" ht="37.5">
      <c r="A460" s="14" t="s">
        <v>9</v>
      </c>
      <c r="B460" s="13" t="s">
        <v>17</v>
      </c>
      <c r="C460" s="12" t="s">
        <v>7</v>
      </c>
      <c r="D460" s="11" t="s">
        <v>75</v>
      </c>
      <c r="E460" s="11" t="s">
        <v>78</v>
      </c>
      <c r="F460" s="11" t="s">
        <v>82</v>
      </c>
      <c r="G460" s="10" t="s">
        <v>14</v>
      </c>
      <c r="H460" s="96">
        <v>92570.49</v>
      </c>
      <c r="I460" s="97">
        <v>92570.49</v>
      </c>
      <c r="J460" s="98">
        <v>226.61</v>
      </c>
      <c r="K460" s="98">
        <v>226.61</v>
      </c>
      <c r="L460" s="98">
        <v>199.71</v>
      </c>
      <c r="M460" s="58">
        <v>199.71</v>
      </c>
    </row>
    <row r="461" spans="1:13" ht="37.5">
      <c r="A461" s="24" t="s">
        <v>9</v>
      </c>
      <c r="B461" s="23" t="s">
        <v>81</v>
      </c>
      <c r="C461" s="22" t="s">
        <v>7</v>
      </c>
      <c r="D461" s="21" t="s">
        <v>75</v>
      </c>
      <c r="E461" s="21" t="s">
        <v>78</v>
      </c>
      <c r="F461" s="21" t="s">
        <v>80</v>
      </c>
      <c r="G461" s="20" t="s">
        <v>9</v>
      </c>
      <c r="H461" s="99">
        <f>H462</f>
        <v>1000</v>
      </c>
      <c r="I461" s="99">
        <f t="shared" ref="I461:M461" si="282">I462</f>
        <v>1000</v>
      </c>
      <c r="J461" s="99">
        <f t="shared" si="282"/>
        <v>1000</v>
      </c>
      <c r="K461" s="99">
        <f t="shared" si="282"/>
        <v>1000</v>
      </c>
      <c r="L461" s="99">
        <f t="shared" si="282"/>
        <v>1000</v>
      </c>
      <c r="M461" s="99">
        <f t="shared" si="282"/>
        <v>1000</v>
      </c>
    </row>
    <row r="462" spans="1:13" ht="37.5">
      <c r="A462" s="19" t="s">
        <v>9</v>
      </c>
      <c r="B462" s="18" t="s">
        <v>18</v>
      </c>
      <c r="C462" s="17" t="s">
        <v>7</v>
      </c>
      <c r="D462" s="16" t="s">
        <v>75</v>
      </c>
      <c r="E462" s="16" t="s">
        <v>78</v>
      </c>
      <c r="F462" s="16" t="s">
        <v>80</v>
      </c>
      <c r="G462" s="15">
        <v>200</v>
      </c>
      <c r="H462" s="94">
        <f>H463</f>
        <v>1000</v>
      </c>
      <c r="I462" s="94">
        <f t="shared" ref="I462:M462" si="283">I463</f>
        <v>1000</v>
      </c>
      <c r="J462" s="94">
        <f t="shared" si="283"/>
        <v>1000</v>
      </c>
      <c r="K462" s="94">
        <f t="shared" si="283"/>
        <v>1000</v>
      </c>
      <c r="L462" s="94">
        <f t="shared" si="283"/>
        <v>1000</v>
      </c>
      <c r="M462" s="94">
        <f t="shared" si="283"/>
        <v>1000</v>
      </c>
    </row>
    <row r="463" spans="1:13" ht="37.5">
      <c r="A463" s="14" t="s">
        <v>9</v>
      </c>
      <c r="B463" s="13" t="s">
        <v>17</v>
      </c>
      <c r="C463" s="12" t="s">
        <v>7</v>
      </c>
      <c r="D463" s="11" t="s">
        <v>75</v>
      </c>
      <c r="E463" s="11" t="s">
        <v>78</v>
      </c>
      <c r="F463" s="11" t="s">
        <v>80</v>
      </c>
      <c r="G463" s="10" t="s">
        <v>14</v>
      </c>
      <c r="H463" s="96">
        <v>1000</v>
      </c>
      <c r="I463" s="97">
        <v>1000</v>
      </c>
      <c r="J463" s="98">
        <v>1000</v>
      </c>
      <c r="K463" s="98">
        <v>1000</v>
      </c>
      <c r="L463" s="98">
        <v>1000</v>
      </c>
      <c r="M463" s="58">
        <v>1000</v>
      </c>
    </row>
    <row r="464" spans="1:13" ht="37.5">
      <c r="A464" s="24" t="s">
        <v>9</v>
      </c>
      <c r="B464" s="23" t="s">
        <v>243</v>
      </c>
      <c r="C464" s="22" t="s">
        <v>7</v>
      </c>
      <c r="D464" s="21" t="s">
        <v>75</v>
      </c>
      <c r="E464" s="21" t="s">
        <v>78</v>
      </c>
      <c r="F464" s="21" t="s">
        <v>79</v>
      </c>
      <c r="G464" s="20" t="s">
        <v>9</v>
      </c>
      <c r="H464" s="99">
        <f>H465</f>
        <v>319072.37</v>
      </c>
      <c r="I464" s="99">
        <f t="shared" ref="I464:M464" si="284">I465</f>
        <v>319072.37</v>
      </c>
      <c r="J464" s="99">
        <f t="shared" si="284"/>
        <v>306596</v>
      </c>
      <c r="K464" s="99">
        <f t="shared" si="284"/>
        <v>306596</v>
      </c>
      <c r="L464" s="99">
        <f t="shared" si="284"/>
        <v>307957</v>
      </c>
      <c r="M464" s="99">
        <f t="shared" si="284"/>
        <v>307957</v>
      </c>
    </row>
    <row r="465" spans="1:13" ht="75">
      <c r="A465" s="19" t="s">
        <v>9</v>
      </c>
      <c r="B465" s="18" t="s">
        <v>71</v>
      </c>
      <c r="C465" s="17" t="s">
        <v>7</v>
      </c>
      <c r="D465" s="16" t="s">
        <v>75</v>
      </c>
      <c r="E465" s="16" t="s">
        <v>78</v>
      </c>
      <c r="F465" s="16" t="s">
        <v>79</v>
      </c>
      <c r="G465" s="15">
        <v>100</v>
      </c>
      <c r="H465" s="94">
        <f>H466</f>
        <v>319072.37</v>
      </c>
      <c r="I465" s="94">
        <f t="shared" ref="I465:M465" si="285">I466</f>
        <v>319072.37</v>
      </c>
      <c r="J465" s="94">
        <f t="shared" si="285"/>
        <v>306596</v>
      </c>
      <c r="K465" s="94">
        <f t="shared" si="285"/>
        <v>306596</v>
      </c>
      <c r="L465" s="94">
        <f t="shared" si="285"/>
        <v>307957</v>
      </c>
      <c r="M465" s="94">
        <f t="shared" si="285"/>
        <v>307957</v>
      </c>
    </row>
    <row r="466" spans="1:13" ht="37.5">
      <c r="A466" s="14" t="s">
        <v>9</v>
      </c>
      <c r="B466" s="13" t="s">
        <v>70</v>
      </c>
      <c r="C466" s="12" t="s">
        <v>7</v>
      </c>
      <c r="D466" s="11" t="s">
        <v>75</v>
      </c>
      <c r="E466" s="11" t="s">
        <v>78</v>
      </c>
      <c r="F466" s="11" t="s">
        <v>79</v>
      </c>
      <c r="G466" s="10" t="s">
        <v>69</v>
      </c>
      <c r="H466" s="96">
        <v>319072.37</v>
      </c>
      <c r="I466" s="97">
        <v>319072.37</v>
      </c>
      <c r="J466" s="98">
        <v>306596</v>
      </c>
      <c r="K466" s="98">
        <v>306596</v>
      </c>
      <c r="L466" s="98">
        <v>307957</v>
      </c>
      <c r="M466" s="58">
        <v>307957</v>
      </c>
    </row>
    <row r="467" spans="1:13" ht="37.5">
      <c r="A467" s="24" t="s">
        <v>9</v>
      </c>
      <c r="B467" s="23" t="s">
        <v>244</v>
      </c>
      <c r="C467" s="22" t="s">
        <v>7</v>
      </c>
      <c r="D467" s="21" t="s">
        <v>75</v>
      </c>
      <c r="E467" s="21" t="s">
        <v>78</v>
      </c>
      <c r="F467" s="21" t="s">
        <v>77</v>
      </c>
      <c r="G467" s="20" t="s">
        <v>9</v>
      </c>
      <c r="H467" s="99">
        <f>H468</f>
        <v>487750</v>
      </c>
      <c r="I467" s="99">
        <f t="shared" ref="I467:M467" si="286">I468</f>
        <v>487750</v>
      </c>
      <c r="J467" s="99">
        <f t="shared" si="286"/>
        <v>453670</v>
      </c>
      <c r="K467" s="99">
        <f t="shared" si="286"/>
        <v>453670</v>
      </c>
      <c r="L467" s="99">
        <f t="shared" si="286"/>
        <v>453670</v>
      </c>
      <c r="M467" s="99">
        <f t="shared" si="286"/>
        <v>453670</v>
      </c>
    </row>
    <row r="468" spans="1:13" ht="75">
      <c r="A468" s="19" t="s">
        <v>9</v>
      </c>
      <c r="B468" s="18" t="s">
        <v>71</v>
      </c>
      <c r="C468" s="17" t="s">
        <v>7</v>
      </c>
      <c r="D468" s="16" t="s">
        <v>75</v>
      </c>
      <c r="E468" s="16" t="s">
        <v>78</v>
      </c>
      <c r="F468" s="16" t="s">
        <v>77</v>
      </c>
      <c r="G468" s="15">
        <v>100</v>
      </c>
      <c r="H468" s="94">
        <f>H469</f>
        <v>487750</v>
      </c>
      <c r="I468" s="94">
        <f t="shared" ref="I468:M468" si="287">I469</f>
        <v>487750</v>
      </c>
      <c r="J468" s="94">
        <f t="shared" si="287"/>
        <v>453670</v>
      </c>
      <c r="K468" s="94">
        <f t="shared" si="287"/>
        <v>453670</v>
      </c>
      <c r="L468" s="94">
        <f t="shared" si="287"/>
        <v>453670</v>
      </c>
      <c r="M468" s="94">
        <f t="shared" si="287"/>
        <v>453670</v>
      </c>
    </row>
    <row r="469" spans="1:13" ht="37.5">
      <c r="A469" s="14" t="s">
        <v>9</v>
      </c>
      <c r="B469" s="13" t="s">
        <v>70</v>
      </c>
      <c r="C469" s="12" t="s">
        <v>7</v>
      </c>
      <c r="D469" s="11" t="s">
        <v>75</v>
      </c>
      <c r="E469" s="11" t="s">
        <v>78</v>
      </c>
      <c r="F469" s="11" t="s">
        <v>77</v>
      </c>
      <c r="G469" s="10" t="s">
        <v>69</v>
      </c>
      <c r="H469" s="96">
        <v>487750</v>
      </c>
      <c r="I469" s="97">
        <v>487750</v>
      </c>
      <c r="J469" s="98">
        <v>453670</v>
      </c>
      <c r="K469" s="98">
        <v>453670</v>
      </c>
      <c r="L469" s="98">
        <v>453670</v>
      </c>
      <c r="M469" s="58">
        <v>453670</v>
      </c>
    </row>
    <row r="470" spans="1:13" ht="37.5">
      <c r="A470" s="24" t="s">
        <v>9</v>
      </c>
      <c r="B470" s="23" t="s">
        <v>76</v>
      </c>
      <c r="C470" s="22" t="s">
        <v>7</v>
      </c>
      <c r="D470" s="21" t="s">
        <v>75</v>
      </c>
      <c r="E470" s="21" t="s">
        <v>32</v>
      </c>
      <c r="F470" s="21" t="s">
        <v>1</v>
      </c>
      <c r="G470" s="20" t="s">
        <v>9</v>
      </c>
      <c r="H470" s="99">
        <f>H471+H476</f>
        <v>1061898.28</v>
      </c>
      <c r="I470" s="99">
        <f>I471+I476</f>
        <v>48820</v>
      </c>
      <c r="J470" s="99">
        <f t="shared" ref="J470:M470" si="288">J471</f>
        <v>1033078.28</v>
      </c>
      <c r="K470" s="99">
        <f t="shared" si="288"/>
        <v>0</v>
      </c>
      <c r="L470" s="99">
        <f t="shared" si="288"/>
        <v>1033078.28</v>
      </c>
      <c r="M470" s="99">
        <f t="shared" si="288"/>
        <v>0</v>
      </c>
    </row>
    <row r="471" spans="1:13" ht="37.5">
      <c r="A471" s="19" t="s">
        <v>9</v>
      </c>
      <c r="B471" s="18" t="s">
        <v>72</v>
      </c>
      <c r="C471" s="17" t="s">
        <v>7</v>
      </c>
      <c r="D471" s="16" t="s">
        <v>75</v>
      </c>
      <c r="E471" s="16" t="s">
        <v>32</v>
      </c>
      <c r="F471" s="16" t="s">
        <v>25</v>
      </c>
      <c r="G471" s="15" t="s">
        <v>9</v>
      </c>
      <c r="H471" s="94">
        <f>H472+H474</f>
        <v>1013078.28</v>
      </c>
      <c r="I471" s="94">
        <f t="shared" ref="I471:M471" si="289">I472+I474</f>
        <v>0</v>
      </c>
      <c r="J471" s="94">
        <f t="shared" si="289"/>
        <v>1033078.28</v>
      </c>
      <c r="K471" s="94">
        <f t="shared" si="289"/>
        <v>0</v>
      </c>
      <c r="L471" s="94">
        <f t="shared" si="289"/>
        <v>1033078.28</v>
      </c>
      <c r="M471" s="94">
        <f t="shared" si="289"/>
        <v>0</v>
      </c>
    </row>
    <row r="472" spans="1:13" ht="75">
      <c r="A472" s="19" t="s">
        <v>9</v>
      </c>
      <c r="B472" s="18" t="s">
        <v>71</v>
      </c>
      <c r="C472" s="17" t="s">
        <v>7</v>
      </c>
      <c r="D472" s="16" t="s">
        <v>75</v>
      </c>
      <c r="E472" s="16" t="s">
        <v>32</v>
      </c>
      <c r="F472" s="16" t="s">
        <v>25</v>
      </c>
      <c r="G472" s="15">
        <v>100</v>
      </c>
      <c r="H472" s="94">
        <f>H473</f>
        <v>772078.28</v>
      </c>
      <c r="I472" s="94">
        <f t="shared" ref="I472:M472" si="290">I473</f>
        <v>0</v>
      </c>
      <c r="J472" s="94">
        <f t="shared" si="290"/>
        <v>772078.28</v>
      </c>
      <c r="K472" s="94">
        <f t="shared" si="290"/>
        <v>0</v>
      </c>
      <c r="L472" s="94">
        <f t="shared" si="290"/>
        <v>772078.28</v>
      </c>
      <c r="M472" s="94">
        <f t="shared" si="290"/>
        <v>0</v>
      </c>
    </row>
    <row r="473" spans="1:13" ht="37.5">
      <c r="A473" s="14" t="s">
        <v>9</v>
      </c>
      <c r="B473" s="13" t="s">
        <v>70</v>
      </c>
      <c r="C473" s="12" t="s">
        <v>7</v>
      </c>
      <c r="D473" s="11" t="s">
        <v>75</v>
      </c>
      <c r="E473" s="11" t="s">
        <v>32</v>
      </c>
      <c r="F473" s="11" t="s">
        <v>25</v>
      </c>
      <c r="G473" s="10" t="s">
        <v>69</v>
      </c>
      <c r="H473" s="96">
        <v>772078.28</v>
      </c>
      <c r="I473" s="97">
        <v>0</v>
      </c>
      <c r="J473" s="98">
        <v>772078.28</v>
      </c>
      <c r="K473" s="98">
        <v>0</v>
      </c>
      <c r="L473" s="98">
        <v>772078.28</v>
      </c>
      <c r="M473" s="58">
        <v>0</v>
      </c>
    </row>
    <row r="474" spans="1:13" ht="37.5">
      <c r="A474" s="24" t="s">
        <v>9</v>
      </c>
      <c r="B474" s="23" t="s">
        <v>18</v>
      </c>
      <c r="C474" s="22" t="s">
        <v>7</v>
      </c>
      <c r="D474" s="21" t="s">
        <v>75</v>
      </c>
      <c r="E474" s="21" t="s">
        <v>32</v>
      </c>
      <c r="F474" s="21" t="s">
        <v>25</v>
      </c>
      <c r="G474" s="20">
        <v>200</v>
      </c>
      <c r="H474" s="99">
        <f>H475</f>
        <v>241000</v>
      </c>
      <c r="I474" s="99">
        <f t="shared" ref="I474:M474" si="291">I475</f>
        <v>0</v>
      </c>
      <c r="J474" s="99">
        <f t="shared" si="291"/>
        <v>261000</v>
      </c>
      <c r="K474" s="99">
        <f t="shared" si="291"/>
        <v>0</v>
      </c>
      <c r="L474" s="99">
        <f t="shared" si="291"/>
        <v>261000</v>
      </c>
      <c r="M474" s="99">
        <f t="shared" si="291"/>
        <v>0</v>
      </c>
    </row>
    <row r="475" spans="1:13" ht="37.5">
      <c r="A475" s="14" t="s">
        <v>9</v>
      </c>
      <c r="B475" s="13" t="s">
        <v>17</v>
      </c>
      <c r="C475" s="17" t="s">
        <v>7</v>
      </c>
      <c r="D475" s="16" t="s">
        <v>75</v>
      </c>
      <c r="E475" s="16" t="s">
        <v>32</v>
      </c>
      <c r="F475" s="16" t="s">
        <v>25</v>
      </c>
      <c r="G475" s="10" t="s">
        <v>14</v>
      </c>
      <c r="H475" s="96">
        <v>241000</v>
      </c>
      <c r="I475" s="97">
        <v>0</v>
      </c>
      <c r="J475" s="98">
        <v>261000</v>
      </c>
      <c r="K475" s="98">
        <v>0</v>
      </c>
      <c r="L475" s="98">
        <v>261000</v>
      </c>
      <c r="M475" s="58">
        <v>0</v>
      </c>
    </row>
    <row r="476" spans="1:13" ht="56.25">
      <c r="A476" s="77"/>
      <c r="B476" s="48" t="s">
        <v>298</v>
      </c>
      <c r="C476" s="12" t="s">
        <v>7</v>
      </c>
      <c r="D476" s="11" t="s">
        <v>75</v>
      </c>
      <c r="E476" s="11" t="s">
        <v>32</v>
      </c>
      <c r="F476" s="45">
        <v>60080</v>
      </c>
      <c r="G476" s="55"/>
      <c r="H476" s="96">
        <f>H477</f>
        <v>48820</v>
      </c>
      <c r="I476" s="96">
        <f t="shared" ref="I476:M476" si="292">I477</f>
        <v>48820</v>
      </c>
      <c r="J476" s="96">
        <f t="shared" si="292"/>
        <v>0</v>
      </c>
      <c r="K476" s="96">
        <f t="shared" si="292"/>
        <v>0</v>
      </c>
      <c r="L476" s="96">
        <f t="shared" si="292"/>
        <v>0</v>
      </c>
      <c r="M476" s="96">
        <f t="shared" si="292"/>
        <v>0</v>
      </c>
    </row>
    <row r="477" spans="1:13" ht="75">
      <c r="A477" s="77"/>
      <c r="B477" s="48" t="s">
        <v>71</v>
      </c>
      <c r="C477" s="12" t="s">
        <v>7</v>
      </c>
      <c r="D477" s="11" t="s">
        <v>75</v>
      </c>
      <c r="E477" s="11" t="s">
        <v>32</v>
      </c>
      <c r="F477" s="45">
        <v>60080</v>
      </c>
      <c r="G477" s="10">
        <v>100</v>
      </c>
      <c r="H477" s="96">
        <f>H478</f>
        <v>48820</v>
      </c>
      <c r="I477" s="96">
        <f t="shared" ref="I477:M477" si="293">I478</f>
        <v>48820</v>
      </c>
      <c r="J477" s="96">
        <f t="shared" si="293"/>
        <v>0</v>
      </c>
      <c r="K477" s="96">
        <f t="shared" si="293"/>
        <v>0</v>
      </c>
      <c r="L477" s="96">
        <f t="shared" si="293"/>
        <v>0</v>
      </c>
      <c r="M477" s="96">
        <f t="shared" si="293"/>
        <v>0</v>
      </c>
    </row>
    <row r="478" spans="1:13" ht="37.5">
      <c r="A478" s="77"/>
      <c r="B478" s="48" t="s">
        <v>70</v>
      </c>
      <c r="C478" s="12" t="s">
        <v>7</v>
      </c>
      <c r="D478" s="11" t="s">
        <v>75</v>
      </c>
      <c r="E478" s="11" t="s">
        <v>32</v>
      </c>
      <c r="F478" s="45">
        <v>60080</v>
      </c>
      <c r="G478" s="10">
        <v>120</v>
      </c>
      <c r="H478" s="96">
        <v>48820</v>
      </c>
      <c r="I478" s="96">
        <v>48820</v>
      </c>
      <c r="J478" s="58">
        <v>0</v>
      </c>
      <c r="K478" s="58">
        <v>0</v>
      </c>
      <c r="L478" s="58">
        <v>0</v>
      </c>
      <c r="M478" s="58">
        <v>0</v>
      </c>
    </row>
    <row r="479" spans="1:13" ht="56.25">
      <c r="A479" s="24" t="s">
        <v>9</v>
      </c>
      <c r="B479" s="23" t="s">
        <v>74</v>
      </c>
      <c r="C479" s="22" t="s">
        <v>7</v>
      </c>
      <c r="D479" s="21" t="s">
        <v>63</v>
      </c>
      <c r="E479" s="21" t="s">
        <v>2</v>
      </c>
      <c r="F479" s="21" t="s">
        <v>1</v>
      </c>
      <c r="G479" s="20" t="s">
        <v>9</v>
      </c>
      <c r="H479" s="99">
        <f>H480+H486+H496</f>
        <v>5486835.8700000001</v>
      </c>
      <c r="I479" s="99">
        <f>I480+I486+I496</f>
        <v>697189.31</v>
      </c>
      <c r="J479" s="103">
        <v>5197887.87</v>
      </c>
      <c r="K479" s="103">
        <v>672241.31</v>
      </c>
      <c r="L479" s="103">
        <v>5197887.87</v>
      </c>
      <c r="M479" s="104">
        <v>672241.31</v>
      </c>
    </row>
    <row r="480" spans="1:13" ht="37.5">
      <c r="A480" s="19" t="s">
        <v>9</v>
      </c>
      <c r="B480" s="18" t="s">
        <v>73</v>
      </c>
      <c r="C480" s="17" t="s">
        <v>7</v>
      </c>
      <c r="D480" s="16" t="s">
        <v>63</v>
      </c>
      <c r="E480" s="16" t="s">
        <v>5</v>
      </c>
      <c r="F480" s="16" t="s">
        <v>1</v>
      </c>
      <c r="G480" s="15" t="s">
        <v>9</v>
      </c>
      <c r="H480" s="94">
        <f>H481</f>
        <v>4321542.5</v>
      </c>
      <c r="I480" s="94">
        <f t="shared" ref="I480:M480" si="294">I481</f>
        <v>0</v>
      </c>
      <c r="J480" s="94">
        <f t="shared" si="294"/>
        <v>4080146.56</v>
      </c>
      <c r="K480" s="94">
        <f t="shared" si="294"/>
        <v>0</v>
      </c>
      <c r="L480" s="94">
        <f t="shared" si="294"/>
        <v>4080146.56</v>
      </c>
      <c r="M480" s="94">
        <f t="shared" si="294"/>
        <v>0</v>
      </c>
    </row>
    <row r="481" spans="1:13" ht="37.5">
      <c r="A481" s="19" t="s">
        <v>9</v>
      </c>
      <c r="B481" s="18" t="s">
        <v>72</v>
      </c>
      <c r="C481" s="17" t="s">
        <v>7</v>
      </c>
      <c r="D481" s="16" t="s">
        <v>63</v>
      </c>
      <c r="E481" s="16" t="s">
        <v>5</v>
      </c>
      <c r="F481" s="16" t="s">
        <v>25</v>
      </c>
      <c r="G481" s="15" t="s">
        <v>9</v>
      </c>
      <c r="H481" s="94">
        <f>H482+H484</f>
        <v>4321542.5</v>
      </c>
      <c r="I481" s="94">
        <f t="shared" ref="I481:M481" si="295">I482+I484</f>
        <v>0</v>
      </c>
      <c r="J481" s="94">
        <f t="shared" si="295"/>
        <v>4080146.56</v>
      </c>
      <c r="K481" s="94">
        <f t="shared" si="295"/>
        <v>0</v>
      </c>
      <c r="L481" s="94">
        <f t="shared" si="295"/>
        <v>4080146.56</v>
      </c>
      <c r="M481" s="94">
        <f t="shared" si="295"/>
        <v>0</v>
      </c>
    </row>
    <row r="482" spans="1:13" ht="75">
      <c r="A482" s="19" t="s">
        <v>9</v>
      </c>
      <c r="B482" s="18" t="s">
        <v>71</v>
      </c>
      <c r="C482" s="17" t="s">
        <v>7</v>
      </c>
      <c r="D482" s="16" t="s">
        <v>63</v>
      </c>
      <c r="E482" s="16" t="s">
        <v>5</v>
      </c>
      <c r="F482" s="16" t="s">
        <v>25</v>
      </c>
      <c r="G482" s="15">
        <v>100</v>
      </c>
      <c r="H482" s="94">
        <f>H483</f>
        <v>4056714.9</v>
      </c>
      <c r="I482" s="94">
        <f t="shared" ref="I482:M482" si="296">I483</f>
        <v>0</v>
      </c>
      <c r="J482" s="94">
        <f t="shared" si="296"/>
        <v>3815318.96</v>
      </c>
      <c r="K482" s="94">
        <f t="shared" si="296"/>
        <v>0</v>
      </c>
      <c r="L482" s="94">
        <f t="shared" si="296"/>
        <v>3815318.96</v>
      </c>
      <c r="M482" s="94">
        <f t="shared" si="296"/>
        <v>0</v>
      </c>
    </row>
    <row r="483" spans="1:13" ht="37.5">
      <c r="A483" s="14" t="s">
        <v>9</v>
      </c>
      <c r="B483" s="13" t="s">
        <v>70</v>
      </c>
      <c r="C483" s="12" t="s">
        <v>7</v>
      </c>
      <c r="D483" s="11" t="s">
        <v>63</v>
      </c>
      <c r="E483" s="11" t="s">
        <v>5</v>
      </c>
      <c r="F483" s="11" t="s">
        <v>25</v>
      </c>
      <c r="G483" s="10" t="s">
        <v>69</v>
      </c>
      <c r="H483" s="96">
        <v>4056714.9</v>
      </c>
      <c r="I483" s="97">
        <v>0</v>
      </c>
      <c r="J483" s="98">
        <v>3815318.96</v>
      </c>
      <c r="K483" s="98">
        <v>0</v>
      </c>
      <c r="L483" s="98">
        <v>3815318.96</v>
      </c>
      <c r="M483" s="58">
        <v>0</v>
      </c>
    </row>
    <row r="484" spans="1:13" ht="37.5">
      <c r="A484" s="24" t="s">
        <v>9</v>
      </c>
      <c r="B484" s="23" t="s">
        <v>18</v>
      </c>
      <c r="C484" s="22" t="s">
        <v>7</v>
      </c>
      <c r="D484" s="21" t="s">
        <v>63</v>
      </c>
      <c r="E484" s="21" t="s">
        <v>5</v>
      </c>
      <c r="F484" s="21" t="s">
        <v>25</v>
      </c>
      <c r="G484" s="20">
        <v>200</v>
      </c>
      <c r="H484" s="99">
        <f>H485</f>
        <v>264827.59999999998</v>
      </c>
      <c r="I484" s="99">
        <f t="shared" ref="I484:M484" si="297">I485</f>
        <v>0</v>
      </c>
      <c r="J484" s="99">
        <f t="shared" si="297"/>
        <v>264827.59999999998</v>
      </c>
      <c r="K484" s="99">
        <f t="shared" si="297"/>
        <v>0</v>
      </c>
      <c r="L484" s="99">
        <f t="shared" si="297"/>
        <v>264827.59999999998</v>
      </c>
      <c r="M484" s="99">
        <f t="shared" si="297"/>
        <v>0</v>
      </c>
    </row>
    <row r="485" spans="1:13" ht="37.5">
      <c r="A485" s="14" t="s">
        <v>9</v>
      </c>
      <c r="B485" s="13" t="s">
        <v>17</v>
      </c>
      <c r="C485" s="12" t="s">
        <v>7</v>
      </c>
      <c r="D485" s="11" t="s">
        <v>63</v>
      </c>
      <c r="E485" s="11" t="s">
        <v>5</v>
      </c>
      <c r="F485" s="11" t="s">
        <v>25</v>
      </c>
      <c r="G485" s="10" t="s">
        <v>14</v>
      </c>
      <c r="H485" s="96">
        <v>264827.59999999998</v>
      </c>
      <c r="I485" s="97">
        <v>0</v>
      </c>
      <c r="J485" s="98">
        <v>264827.59999999998</v>
      </c>
      <c r="K485" s="98">
        <v>0</v>
      </c>
      <c r="L485" s="98">
        <v>264827.59999999998</v>
      </c>
      <c r="M485" s="58">
        <v>0</v>
      </c>
    </row>
    <row r="486" spans="1:13" ht="37.5">
      <c r="A486" s="24" t="s">
        <v>9</v>
      </c>
      <c r="B486" s="23" t="s">
        <v>68</v>
      </c>
      <c r="C486" s="22" t="s">
        <v>7</v>
      </c>
      <c r="D486" s="21" t="s">
        <v>63</v>
      </c>
      <c r="E486" s="21" t="s">
        <v>37</v>
      </c>
      <c r="F486" s="21" t="s">
        <v>1</v>
      </c>
      <c r="G486" s="20" t="s">
        <v>9</v>
      </c>
      <c r="H486" s="99">
        <f>H487+H490+H493</f>
        <v>49200</v>
      </c>
      <c r="I486" s="99">
        <f>I487+I490+I493</f>
        <v>24948</v>
      </c>
      <c r="J486" s="99">
        <f t="shared" ref="J486:M486" si="298">J487</f>
        <v>72000</v>
      </c>
      <c r="K486" s="99">
        <f t="shared" si="298"/>
        <v>0</v>
      </c>
      <c r="L486" s="99">
        <f t="shared" si="298"/>
        <v>72000</v>
      </c>
      <c r="M486" s="99">
        <f t="shared" si="298"/>
        <v>0</v>
      </c>
    </row>
    <row r="487" spans="1:13" ht="37.5">
      <c r="A487" s="19" t="s">
        <v>9</v>
      </c>
      <c r="B487" s="18" t="s">
        <v>67</v>
      </c>
      <c r="C487" s="17" t="s">
        <v>7</v>
      </c>
      <c r="D487" s="16" t="s">
        <v>63</v>
      </c>
      <c r="E487" s="16" t="s">
        <v>37</v>
      </c>
      <c r="F487" s="16" t="s">
        <v>15</v>
      </c>
      <c r="G487" s="15" t="s">
        <v>9</v>
      </c>
      <c r="H487" s="94">
        <f>H488</f>
        <v>24000</v>
      </c>
      <c r="I487" s="94">
        <f t="shared" ref="I487:M487" si="299">I488</f>
        <v>0</v>
      </c>
      <c r="J487" s="94">
        <f t="shared" si="299"/>
        <v>72000</v>
      </c>
      <c r="K487" s="94">
        <f t="shared" si="299"/>
        <v>0</v>
      </c>
      <c r="L487" s="94">
        <f t="shared" si="299"/>
        <v>72000</v>
      </c>
      <c r="M487" s="94">
        <f t="shared" si="299"/>
        <v>0</v>
      </c>
    </row>
    <row r="488" spans="1:13" ht="18.75">
      <c r="A488" s="19" t="s">
        <v>9</v>
      </c>
      <c r="B488" s="18" t="s">
        <v>44</v>
      </c>
      <c r="C488" s="17" t="s">
        <v>7</v>
      </c>
      <c r="D488" s="16" t="s">
        <v>63</v>
      </c>
      <c r="E488" s="16" t="s">
        <v>37</v>
      </c>
      <c r="F488" s="16" t="s">
        <v>15</v>
      </c>
      <c r="G488" s="15">
        <v>800</v>
      </c>
      <c r="H488" s="94">
        <f>H489</f>
        <v>24000</v>
      </c>
      <c r="I488" s="94">
        <f t="shared" ref="I488:M488" si="300">I489</f>
        <v>0</v>
      </c>
      <c r="J488" s="94">
        <f t="shared" si="300"/>
        <v>72000</v>
      </c>
      <c r="K488" s="94">
        <f t="shared" si="300"/>
        <v>0</v>
      </c>
      <c r="L488" s="94">
        <f t="shared" si="300"/>
        <v>72000</v>
      </c>
      <c r="M488" s="94">
        <f t="shared" si="300"/>
        <v>0</v>
      </c>
    </row>
    <row r="489" spans="1:13" ht="56.25">
      <c r="A489" s="14" t="s">
        <v>9</v>
      </c>
      <c r="B489" s="13" t="s">
        <v>43</v>
      </c>
      <c r="C489" s="12" t="s">
        <v>7</v>
      </c>
      <c r="D489" s="11" t="s">
        <v>63</v>
      </c>
      <c r="E489" s="11" t="s">
        <v>37</v>
      </c>
      <c r="F489" s="11" t="s">
        <v>15</v>
      </c>
      <c r="G489" s="10" t="s">
        <v>41</v>
      </c>
      <c r="H489" s="96">
        <v>24000</v>
      </c>
      <c r="I489" s="97">
        <v>0</v>
      </c>
      <c r="J489" s="98">
        <v>72000</v>
      </c>
      <c r="K489" s="98">
        <v>0</v>
      </c>
      <c r="L489" s="98">
        <v>72000</v>
      </c>
      <c r="M489" s="58">
        <v>0</v>
      </c>
    </row>
    <row r="490" spans="1:13" ht="93.75">
      <c r="A490" s="66"/>
      <c r="B490" s="48" t="s">
        <v>277</v>
      </c>
      <c r="C490" s="12" t="s">
        <v>7</v>
      </c>
      <c r="D490" s="11" t="s">
        <v>63</v>
      </c>
      <c r="E490" s="11" t="s">
        <v>37</v>
      </c>
      <c r="F490" s="11">
        <v>71590</v>
      </c>
      <c r="G490" s="10"/>
      <c r="H490" s="96">
        <f>H491</f>
        <v>24948</v>
      </c>
      <c r="I490" s="96">
        <f t="shared" ref="I490:M490" si="301">I491</f>
        <v>24948</v>
      </c>
      <c r="J490" s="96">
        <f t="shared" si="301"/>
        <v>0</v>
      </c>
      <c r="K490" s="96">
        <f t="shared" si="301"/>
        <v>0</v>
      </c>
      <c r="L490" s="96">
        <f t="shared" si="301"/>
        <v>0</v>
      </c>
      <c r="M490" s="96">
        <f t="shared" si="301"/>
        <v>0</v>
      </c>
    </row>
    <row r="491" spans="1:13" ht="18.75">
      <c r="A491" s="66"/>
      <c r="B491" s="18" t="s">
        <v>44</v>
      </c>
      <c r="C491" s="12" t="s">
        <v>7</v>
      </c>
      <c r="D491" s="11" t="s">
        <v>63</v>
      </c>
      <c r="E491" s="11" t="s">
        <v>37</v>
      </c>
      <c r="F491" s="11">
        <v>71590</v>
      </c>
      <c r="G491" s="10">
        <v>800</v>
      </c>
      <c r="H491" s="96">
        <f>H492</f>
        <v>24948</v>
      </c>
      <c r="I491" s="96">
        <f t="shared" ref="I491:M491" si="302">I492</f>
        <v>24948</v>
      </c>
      <c r="J491" s="96">
        <f t="shared" si="302"/>
        <v>0</v>
      </c>
      <c r="K491" s="96">
        <f t="shared" si="302"/>
        <v>0</v>
      </c>
      <c r="L491" s="96">
        <f t="shared" si="302"/>
        <v>0</v>
      </c>
      <c r="M491" s="96">
        <f t="shared" si="302"/>
        <v>0</v>
      </c>
    </row>
    <row r="492" spans="1:13" ht="56.25">
      <c r="A492" s="66"/>
      <c r="B492" s="13" t="s">
        <v>43</v>
      </c>
      <c r="C492" s="12" t="s">
        <v>7</v>
      </c>
      <c r="D492" s="11" t="s">
        <v>63</v>
      </c>
      <c r="E492" s="11" t="s">
        <v>37</v>
      </c>
      <c r="F492" s="11">
        <v>71590</v>
      </c>
      <c r="G492" s="10">
        <v>810</v>
      </c>
      <c r="H492" s="96">
        <v>24948</v>
      </c>
      <c r="I492" s="96">
        <v>24948</v>
      </c>
      <c r="J492" s="58">
        <v>0</v>
      </c>
      <c r="K492" s="58">
        <v>0</v>
      </c>
      <c r="L492" s="58">
        <v>0</v>
      </c>
      <c r="M492" s="58">
        <v>0</v>
      </c>
    </row>
    <row r="493" spans="1:13" ht="93.75">
      <c r="A493" s="66"/>
      <c r="B493" s="48" t="s">
        <v>280</v>
      </c>
      <c r="C493" s="12" t="s">
        <v>7</v>
      </c>
      <c r="D493" s="11" t="s">
        <v>63</v>
      </c>
      <c r="E493" s="11" t="s">
        <v>37</v>
      </c>
      <c r="F493" s="11" t="s">
        <v>276</v>
      </c>
      <c r="G493" s="10"/>
      <c r="H493" s="96">
        <f>H494</f>
        <v>252</v>
      </c>
      <c r="I493" s="96">
        <f t="shared" ref="I493:M493" si="303">I494</f>
        <v>0</v>
      </c>
      <c r="J493" s="96">
        <f t="shared" si="303"/>
        <v>0</v>
      </c>
      <c r="K493" s="96">
        <f t="shared" si="303"/>
        <v>0</v>
      </c>
      <c r="L493" s="96">
        <f t="shared" si="303"/>
        <v>0</v>
      </c>
      <c r="M493" s="96">
        <f t="shared" si="303"/>
        <v>0</v>
      </c>
    </row>
    <row r="494" spans="1:13" ht="18.75">
      <c r="A494" s="66"/>
      <c r="B494" s="18" t="s">
        <v>44</v>
      </c>
      <c r="C494" s="12" t="s">
        <v>7</v>
      </c>
      <c r="D494" s="11" t="s">
        <v>63</v>
      </c>
      <c r="E494" s="11" t="s">
        <v>37</v>
      </c>
      <c r="F494" s="11" t="s">
        <v>276</v>
      </c>
      <c r="G494" s="10">
        <v>800</v>
      </c>
      <c r="H494" s="96">
        <f>H495</f>
        <v>252</v>
      </c>
      <c r="I494" s="96">
        <f t="shared" ref="I494:M494" si="304">I495</f>
        <v>0</v>
      </c>
      <c r="J494" s="96">
        <f t="shared" si="304"/>
        <v>0</v>
      </c>
      <c r="K494" s="96">
        <f t="shared" si="304"/>
        <v>0</v>
      </c>
      <c r="L494" s="96">
        <f t="shared" si="304"/>
        <v>0</v>
      </c>
      <c r="M494" s="96">
        <f t="shared" si="304"/>
        <v>0</v>
      </c>
    </row>
    <row r="495" spans="1:13" ht="56.25">
      <c r="A495" s="66"/>
      <c r="B495" s="13" t="s">
        <v>43</v>
      </c>
      <c r="C495" s="12" t="s">
        <v>7</v>
      </c>
      <c r="D495" s="11" t="s">
        <v>63</v>
      </c>
      <c r="E495" s="11" t="s">
        <v>37</v>
      </c>
      <c r="F495" s="11" t="s">
        <v>276</v>
      </c>
      <c r="G495" s="10">
        <v>810</v>
      </c>
      <c r="H495" s="96">
        <v>252</v>
      </c>
      <c r="I495" s="96">
        <v>0</v>
      </c>
      <c r="J495" s="58">
        <v>0</v>
      </c>
      <c r="K495" s="58">
        <v>0</v>
      </c>
      <c r="L495" s="58">
        <v>0</v>
      </c>
      <c r="M495" s="58">
        <v>0</v>
      </c>
    </row>
    <row r="496" spans="1:13" ht="37.5">
      <c r="A496" s="24" t="s">
        <v>9</v>
      </c>
      <c r="B496" s="23" t="s">
        <v>66</v>
      </c>
      <c r="C496" s="22" t="s">
        <v>7</v>
      </c>
      <c r="D496" s="21" t="s">
        <v>63</v>
      </c>
      <c r="E496" s="21" t="s">
        <v>32</v>
      </c>
      <c r="F496" s="21" t="s">
        <v>1</v>
      </c>
      <c r="G496" s="20" t="s">
        <v>9</v>
      </c>
      <c r="H496" s="99">
        <f>H497+H502</f>
        <v>1116093.3700000001</v>
      </c>
      <c r="I496" s="99">
        <f t="shared" ref="I496:M496" si="305">I497+I502</f>
        <v>672241.31</v>
      </c>
      <c r="J496" s="99">
        <f t="shared" si="305"/>
        <v>1045741.31</v>
      </c>
      <c r="K496" s="99">
        <f t="shared" si="305"/>
        <v>672241.31</v>
      </c>
      <c r="L496" s="99">
        <f t="shared" si="305"/>
        <v>1045741.31</v>
      </c>
      <c r="M496" s="99">
        <f t="shared" si="305"/>
        <v>672241.31</v>
      </c>
    </row>
    <row r="497" spans="1:13" ht="37.5">
      <c r="A497" s="19" t="s">
        <v>9</v>
      </c>
      <c r="B497" s="18" t="s">
        <v>65</v>
      </c>
      <c r="C497" s="17" t="s">
        <v>7</v>
      </c>
      <c r="D497" s="16" t="s">
        <v>63</v>
      </c>
      <c r="E497" s="16" t="s">
        <v>32</v>
      </c>
      <c r="F497" s="16" t="s">
        <v>15</v>
      </c>
      <c r="G497" s="15" t="s">
        <v>9</v>
      </c>
      <c r="H497" s="94">
        <f>H498+H500</f>
        <v>443852.06</v>
      </c>
      <c r="I497" s="94">
        <f t="shared" ref="I497:M497" si="306">I498+I500</f>
        <v>0</v>
      </c>
      <c r="J497" s="94">
        <f t="shared" si="306"/>
        <v>373500</v>
      </c>
      <c r="K497" s="94">
        <f t="shared" si="306"/>
        <v>0</v>
      </c>
      <c r="L497" s="94">
        <f t="shared" si="306"/>
        <v>373500</v>
      </c>
      <c r="M497" s="94">
        <f t="shared" si="306"/>
        <v>0</v>
      </c>
    </row>
    <row r="498" spans="1:13" ht="37.5">
      <c r="A498" s="19" t="s">
        <v>9</v>
      </c>
      <c r="B498" s="18" t="s">
        <v>18</v>
      </c>
      <c r="C498" s="17" t="s">
        <v>7</v>
      </c>
      <c r="D498" s="16" t="s">
        <v>63</v>
      </c>
      <c r="E498" s="16" t="s">
        <v>32</v>
      </c>
      <c r="F498" s="16" t="s">
        <v>15</v>
      </c>
      <c r="G498" s="15">
        <v>200</v>
      </c>
      <c r="H498" s="94">
        <f>H499</f>
        <v>226748</v>
      </c>
      <c r="I498" s="94">
        <f t="shared" ref="I498:M498" si="307">I499</f>
        <v>0</v>
      </c>
      <c r="J498" s="94">
        <f t="shared" si="307"/>
        <v>150000</v>
      </c>
      <c r="K498" s="94">
        <f t="shared" si="307"/>
        <v>0</v>
      </c>
      <c r="L498" s="94">
        <f t="shared" si="307"/>
        <v>150000</v>
      </c>
      <c r="M498" s="94">
        <f t="shared" si="307"/>
        <v>0</v>
      </c>
    </row>
    <row r="499" spans="1:13" ht="37.5">
      <c r="A499" s="14" t="s">
        <v>9</v>
      </c>
      <c r="B499" s="13" t="s">
        <v>17</v>
      </c>
      <c r="C499" s="12" t="s">
        <v>7</v>
      </c>
      <c r="D499" s="11" t="s">
        <v>63</v>
      </c>
      <c r="E499" s="11" t="s">
        <v>32</v>
      </c>
      <c r="F499" s="11" t="s">
        <v>15</v>
      </c>
      <c r="G499" s="10" t="s">
        <v>14</v>
      </c>
      <c r="H499" s="96">
        <v>226748</v>
      </c>
      <c r="I499" s="97">
        <v>0</v>
      </c>
      <c r="J499" s="98">
        <v>150000</v>
      </c>
      <c r="K499" s="98">
        <v>0</v>
      </c>
      <c r="L499" s="98">
        <v>150000</v>
      </c>
      <c r="M499" s="58">
        <v>0</v>
      </c>
    </row>
    <row r="500" spans="1:13" ht="18.75">
      <c r="A500" s="24" t="s">
        <v>9</v>
      </c>
      <c r="B500" s="23" t="s">
        <v>35</v>
      </c>
      <c r="C500" s="22" t="s">
        <v>7</v>
      </c>
      <c r="D500" s="21" t="s">
        <v>63</v>
      </c>
      <c r="E500" s="21" t="s">
        <v>32</v>
      </c>
      <c r="F500" s="21" t="s">
        <v>15</v>
      </c>
      <c r="G500" s="20">
        <v>300</v>
      </c>
      <c r="H500" s="99">
        <f>H501</f>
        <v>217104.06</v>
      </c>
      <c r="I500" s="99">
        <f t="shared" ref="I500:M500" si="308">I501</f>
        <v>0</v>
      </c>
      <c r="J500" s="99">
        <f t="shared" si="308"/>
        <v>223500</v>
      </c>
      <c r="K500" s="99">
        <f t="shared" si="308"/>
        <v>0</v>
      </c>
      <c r="L500" s="99">
        <f t="shared" si="308"/>
        <v>223500</v>
      </c>
      <c r="M500" s="99">
        <f t="shared" si="308"/>
        <v>0</v>
      </c>
    </row>
    <row r="501" spans="1:13" ht="18.75">
      <c r="A501" s="14" t="s">
        <v>9</v>
      </c>
      <c r="B501" s="13" t="s">
        <v>58</v>
      </c>
      <c r="C501" s="12" t="s">
        <v>7</v>
      </c>
      <c r="D501" s="11" t="s">
        <v>63</v>
      </c>
      <c r="E501" s="11" t="s">
        <v>32</v>
      </c>
      <c r="F501" s="11" t="s">
        <v>15</v>
      </c>
      <c r="G501" s="10" t="s">
        <v>57</v>
      </c>
      <c r="H501" s="96">
        <v>217104.06</v>
      </c>
      <c r="I501" s="97">
        <v>0</v>
      </c>
      <c r="J501" s="98">
        <v>223500</v>
      </c>
      <c r="K501" s="98">
        <v>0</v>
      </c>
      <c r="L501" s="98">
        <v>223500</v>
      </c>
      <c r="M501" s="58">
        <v>0</v>
      </c>
    </row>
    <row r="502" spans="1:13" ht="93.75">
      <c r="A502" s="24" t="s">
        <v>9</v>
      </c>
      <c r="B502" s="23" t="s">
        <v>64</v>
      </c>
      <c r="C502" s="22" t="s">
        <v>7</v>
      </c>
      <c r="D502" s="21" t="s">
        <v>63</v>
      </c>
      <c r="E502" s="21" t="s">
        <v>32</v>
      </c>
      <c r="F502" s="21" t="s">
        <v>62</v>
      </c>
      <c r="G502" s="20" t="s">
        <v>9</v>
      </c>
      <c r="H502" s="99">
        <f>H503</f>
        <v>672241.31</v>
      </c>
      <c r="I502" s="99">
        <f t="shared" ref="I502:M502" si="309">I503</f>
        <v>672241.31</v>
      </c>
      <c r="J502" s="99">
        <f t="shared" si="309"/>
        <v>672241.31</v>
      </c>
      <c r="K502" s="99">
        <f t="shared" si="309"/>
        <v>672241.31</v>
      </c>
      <c r="L502" s="99">
        <f t="shared" si="309"/>
        <v>672241.31</v>
      </c>
      <c r="M502" s="99">
        <f t="shared" si="309"/>
        <v>672241.31</v>
      </c>
    </row>
    <row r="503" spans="1:13" ht="37.5">
      <c r="A503" s="19" t="s">
        <v>9</v>
      </c>
      <c r="B503" s="18" t="s">
        <v>18</v>
      </c>
      <c r="C503" s="17" t="s">
        <v>7</v>
      </c>
      <c r="D503" s="16" t="s">
        <v>63</v>
      </c>
      <c r="E503" s="16" t="s">
        <v>32</v>
      </c>
      <c r="F503" s="16" t="s">
        <v>62</v>
      </c>
      <c r="G503" s="15">
        <v>200</v>
      </c>
      <c r="H503" s="94">
        <f>H504</f>
        <v>672241.31</v>
      </c>
      <c r="I503" s="94">
        <f t="shared" ref="I503:M503" si="310">I504</f>
        <v>672241.31</v>
      </c>
      <c r="J503" s="94">
        <f t="shared" si="310"/>
        <v>672241.31</v>
      </c>
      <c r="K503" s="94">
        <f t="shared" si="310"/>
        <v>672241.31</v>
      </c>
      <c r="L503" s="94">
        <f t="shared" si="310"/>
        <v>672241.31</v>
      </c>
      <c r="M503" s="94">
        <f t="shared" si="310"/>
        <v>672241.31</v>
      </c>
    </row>
    <row r="504" spans="1:13" ht="37.5">
      <c r="A504" s="14" t="s">
        <v>9</v>
      </c>
      <c r="B504" s="13" t="s">
        <v>17</v>
      </c>
      <c r="C504" s="12" t="s">
        <v>7</v>
      </c>
      <c r="D504" s="11" t="s">
        <v>63</v>
      </c>
      <c r="E504" s="11" t="s">
        <v>32</v>
      </c>
      <c r="F504" s="11" t="s">
        <v>62</v>
      </c>
      <c r="G504" s="10" t="s">
        <v>14</v>
      </c>
      <c r="H504" s="96">
        <v>672241.31</v>
      </c>
      <c r="I504" s="97">
        <v>672241.31</v>
      </c>
      <c r="J504" s="98">
        <v>672241.31</v>
      </c>
      <c r="K504" s="98">
        <v>672241.31</v>
      </c>
      <c r="L504" s="98">
        <v>672241.31</v>
      </c>
      <c r="M504" s="58">
        <v>672241.31</v>
      </c>
    </row>
    <row r="505" spans="1:13" ht="37.5">
      <c r="A505" s="24" t="s">
        <v>9</v>
      </c>
      <c r="B505" s="23" t="s">
        <v>61</v>
      </c>
      <c r="C505" s="22" t="s">
        <v>7</v>
      </c>
      <c r="D505" s="21" t="s">
        <v>56</v>
      </c>
      <c r="E505" s="21" t="s">
        <v>2</v>
      </c>
      <c r="F505" s="21" t="s">
        <v>1</v>
      </c>
      <c r="G505" s="20" t="s">
        <v>9</v>
      </c>
      <c r="H505" s="99">
        <f>H506+H514</f>
        <v>1831163.41</v>
      </c>
      <c r="I505" s="99">
        <f>I506+I514</f>
        <v>1397168.41</v>
      </c>
      <c r="J505" s="99">
        <f t="shared" ref="J505:M505" si="311">J506</f>
        <v>465000</v>
      </c>
      <c r="K505" s="99">
        <f t="shared" si="311"/>
        <v>0</v>
      </c>
      <c r="L505" s="99">
        <f t="shared" si="311"/>
        <v>465000</v>
      </c>
      <c r="M505" s="99">
        <f t="shared" si="311"/>
        <v>0</v>
      </c>
    </row>
    <row r="506" spans="1:13" ht="56.25">
      <c r="A506" s="19" t="s">
        <v>9</v>
      </c>
      <c r="B506" s="18" t="s">
        <v>60</v>
      </c>
      <c r="C506" s="17" t="s">
        <v>7</v>
      </c>
      <c r="D506" s="16" t="s">
        <v>56</v>
      </c>
      <c r="E506" s="16" t="s">
        <v>37</v>
      </c>
      <c r="F506" s="16" t="s">
        <v>1</v>
      </c>
      <c r="G506" s="15" t="s">
        <v>9</v>
      </c>
      <c r="H506" s="94">
        <f>H507</f>
        <v>419882.19</v>
      </c>
      <c r="I506" s="94">
        <f t="shared" ref="I506:M506" si="312">I507</f>
        <v>0</v>
      </c>
      <c r="J506" s="94">
        <f t="shared" si="312"/>
        <v>465000</v>
      </c>
      <c r="K506" s="94">
        <f t="shared" si="312"/>
        <v>0</v>
      </c>
      <c r="L506" s="94">
        <f t="shared" si="312"/>
        <v>465000</v>
      </c>
      <c r="M506" s="94">
        <f t="shared" si="312"/>
        <v>0</v>
      </c>
    </row>
    <row r="507" spans="1:13" ht="75">
      <c r="A507" s="19" t="s">
        <v>9</v>
      </c>
      <c r="B507" s="18" t="s">
        <v>59</v>
      </c>
      <c r="C507" s="17" t="s">
        <v>7</v>
      </c>
      <c r="D507" s="16" t="s">
        <v>56</v>
      </c>
      <c r="E507" s="16" t="s">
        <v>37</v>
      </c>
      <c r="F507" s="16" t="s">
        <v>15</v>
      </c>
      <c r="G507" s="15" t="s">
        <v>9</v>
      </c>
      <c r="H507" s="94">
        <f>H508+H510+H512</f>
        <v>419882.19</v>
      </c>
      <c r="I507" s="94">
        <f t="shared" ref="I507:M507" si="313">I508+I510+I512</f>
        <v>0</v>
      </c>
      <c r="J507" s="94">
        <f t="shared" si="313"/>
        <v>465000</v>
      </c>
      <c r="K507" s="94">
        <f t="shared" si="313"/>
        <v>0</v>
      </c>
      <c r="L507" s="94">
        <f t="shared" si="313"/>
        <v>465000</v>
      </c>
      <c r="M507" s="94">
        <f t="shared" si="313"/>
        <v>0</v>
      </c>
    </row>
    <row r="508" spans="1:13" ht="37.5">
      <c r="A508" s="19" t="s">
        <v>9</v>
      </c>
      <c r="B508" s="18" t="s">
        <v>18</v>
      </c>
      <c r="C508" s="17" t="s">
        <v>7</v>
      </c>
      <c r="D508" s="16" t="s">
        <v>56</v>
      </c>
      <c r="E508" s="16" t="s">
        <v>37</v>
      </c>
      <c r="F508" s="16" t="s">
        <v>15</v>
      </c>
      <c r="G508" s="15">
        <v>200</v>
      </c>
      <c r="H508" s="94">
        <f>H509</f>
        <v>33995</v>
      </c>
      <c r="I508" s="94">
        <f t="shared" ref="I508:M508" si="314">I509</f>
        <v>0</v>
      </c>
      <c r="J508" s="94">
        <f t="shared" si="314"/>
        <v>35000</v>
      </c>
      <c r="K508" s="94">
        <f t="shared" si="314"/>
        <v>0</v>
      </c>
      <c r="L508" s="94">
        <f t="shared" si="314"/>
        <v>35000</v>
      </c>
      <c r="M508" s="94">
        <f t="shared" si="314"/>
        <v>0</v>
      </c>
    </row>
    <row r="509" spans="1:13" ht="37.5">
      <c r="A509" s="14" t="s">
        <v>9</v>
      </c>
      <c r="B509" s="13" t="s">
        <v>17</v>
      </c>
      <c r="C509" s="12" t="s">
        <v>7</v>
      </c>
      <c r="D509" s="11" t="s">
        <v>56</v>
      </c>
      <c r="E509" s="11" t="s">
        <v>37</v>
      </c>
      <c r="F509" s="11" t="s">
        <v>15</v>
      </c>
      <c r="G509" s="10" t="s">
        <v>14</v>
      </c>
      <c r="H509" s="96">
        <v>33995</v>
      </c>
      <c r="I509" s="97">
        <v>0</v>
      </c>
      <c r="J509" s="98">
        <v>35000</v>
      </c>
      <c r="K509" s="98">
        <v>0</v>
      </c>
      <c r="L509" s="98">
        <v>35000</v>
      </c>
      <c r="M509" s="58">
        <v>0</v>
      </c>
    </row>
    <row r="510" spans="1:13" ht="18.75">
      <c r="A510" s="24" t="s">
        <v>9</v>
      </c>
      <c r="B510" s="23" t="s">
        <v>35</v>
      </c>
      <c r="C510" s="22" t="s">
        <v>7</v>
      </c>
      <c r="D510" s="21" t="s">
        <v>56</v>
      </c>
      <c r="E510" s="21" t="s">
        <v>37</v>
      </c>
      <c r="F510" s="21" t="s">
        <v>15</v>
      </c>
      <c r="G510" s="20">
        <v>300</v>
      </c>
      <c r="H510" s="99">
        <f>H511</f>
        <v>0</v>
      </c>
      <c r="I510" s="99">
        <f t="shared" ref="I510:M510" si="315">I511</f>
        <v>0</v>
      </c>
      <c r="J510" s="99">
        <f t="shared" si="315"/>
        <v>30000</v>
      </c>
      <c r="K510" s="99">
        <f t="shared" si="315"/>
        <v>0</v>
      </c>
      <c r="L510" s="99">
        <f t="shared" si="315"/>
        <v>30000</v>
      </c>
      <c r="M510" s="99">
        <f t="shared" si="315"/>
        <v>0</v>
      </c>
    </row>
    <row r="511" spans="1:13" ht="18.75">
      <c r="A511" s="14" t="s">
        <v>9</v>
      </c>
      <c r="B511" s="13" t="s">
        <v>58</v>
      </c>
      <c r="C511" s="12" t="s">
        <v>7</v>
      </c>
      <c r="D511" s="11" t="s">
        <v>56</v>
      </c>
      <c r="E511" s="11" t="s">
        <v>37</v>
      </c>
      <c r="F511" s="11" t="s">
        <v>15</v>
      </c>
      <c r="G511" s="10" t="s">
        <v>57</v>
      </c>
      <c r="H511" s="96">
        <v>0</v>
      </c>
      <c r="I511" s="97">
        <v>0</v>
      </c>
      <c r="J511" s="98">
        <v>30000</v>
      </c>
      <c r="K511" s="98">
        <v>0</v>
      </c>
      <c r="L511" s="98">
        <v>30000</v>
      </c>
      <c r="M511" s="58">
        <v>0</v>
      </c>
    </row>
    <row r="512" spans="1:13" ht="18.75">
      <c r="A512" s="24" t="s">
        <v>9</v>
      </c>
      <c r="B512" s="23" t="s">
        <v>44</v>
      </c>
      <c r="C512" s="22" t="s">
        <v>7</v>
      </c>
      <c r="D512" s="21" t="s">
        <v>56</v>
      </c>
      <c r="E512" s="21" t="s">
        <v>37</v>
      </c>
      <c r="F512" s="21" t="s">
        <v>15</v>
      </c>
      <c r="G512" s="20">
        <v>800</v>
      </c>
      <c r="H512" s="99">
        <f>H513</f>
        <v>385887.19</v>
      </c>
      <c r="I512" s="99">
        <f t="shared" ref="I512:M512" si="316">I513</f>
        <v>0</v>
      </c>
      <c r="J512" s="99">
        <f t="shared" si="316"/>
        <v>400000</v>
      </c>
      <c r="K512" s="99">
        <f t="shared" si="316"/>
        <v>0</v>
      </c>
      <c r="L512" s="99">
        <f t="shared" si="316"/>
        <v>400000</v>
      </c>
      <c r="M512" s="99">
        <f t="shared" si="316"/>
        <v>0</v>
      </c>
    </row>
    <row r="513" spans="1:13" ht="56.25">
      <c r="A513" s="14" t="s">
        <v>9</v>
      </c>
      <c r="B513" s="13" t="s">
        <v>43</v>
      </c>
      <c r="C513" s="12" t="s">
        <v>7</v>
      </c>
      <c r="D513" s="11" t="s">
        <v>56</v>
      </c>
      <c r="E513" s="11" t="s">
        <v>37</v>
      </c>
      <c r="F513" s="11" t="s">
        <v>15</v>
      </c>
      <c r="G513" s="10" t="s">
        <v>41</v>
      </c>
      <c r="H513" s="96">
        <v>385887.19</v>
      </c>
      <c r="I513" s="97">
        <v>0</v>
      </c>
      <c r="J513" s="98">
        <v>400000</v>
      </c>
      <c r="K513" s="98">
        <v>0</v>
      </c>
      <c r="L513" s="98">
        <v>400000</v>
      </c>
      <c r="M513" s="58">
        <v>0</v>
      </c>
    </row>
    <row r="514" spans="1:13" ht="75">
      <c r="A514" s="107"/>
      <c r="B514" s="48" t="s">
        <v>337</v>
      </c>
      <c r="C514" s="12" t="s">
        <v>7</v>
      </c>
      <c r="D514" s="11" t="s">
        <v>56</v>
      </c>
      <c r="E514" s="108" t="s">
        <v>335</v>
      </c>
      <c r="F514" s="16" t="s">
        <v>1</v>
      </c>
      <c r="G514" s="10"/>
      <c r="H514" s="96">
        <f>H515+H518</f>
        <v>1411281.22</v>
      </c>
      <c r="I514" s="96">
        <f t="shared" ref="I514:M514" si="317">I515+I518</f>
        <v>1397168.41</v>
      </c>
      <c r="J514" s="96">
        <f t="shared" si="317"/>
        <v>0</v>
      </c>
      <c r="K514" s="96">
        <f t="shared" si="317"/>
        <v>0</v>
      </c>
      <c r="L514" s="96">
        <f t="shared" si="317"/>
        <v>0</v>
      </c>
      <c r="M514" s="96">
        <f t="shared" si="317"/>
        <v>0</v>
      </c>
    </row>
    <row r="515" spans="1:13" ht="37.5">
      <c r="A515" s="107"/>
      <c r="B515" s="48" t="s">
        <v>338</v>
      </c>
      <c r="C515" s="12" t="s">
        <v>7</v>
      </c>
      <c r="D515" s="11" t="s">
        <v>56</v>
      </c>
      <c r="E515" s="108" t="s">
        <v>335</v>
      </c>
      <c r="F515" s="16">
        <v>71950</v>
      </c>
      <c r="G515" s="10"/>
      <c r="H515" s="96">
        <f>H516</f>
        <v>1397168.41</v>
      </c>
      <c r="I515" s="96">
        <f t="shared" ref="I515:M515" si="318">I516</f>
        <v>1397168.41</v>
      </c>
      <c r="J515" s="96">
        <f t="shared" si="318"/>
        <v>0</v>
      </c>
      <c r="K515" s="96">
        <f t="shared" si="318"/>
        <v>0</v>
      </c>
      <c r="L515" s="96">
        <f t="shared" si="318"/>
        <v>0</v>
      </c>
      <c r="M515" s="96">
        <f t="shared" si="318"/>
        <v>0</v>
      </c>
    </row>
    <row r="516" spans="1:13" ht="18.75">
      <c r="A516" s="107"/>
      <c r="B516" s="48" t="s">
        <v>44</v>
      </c>
      <c r="C516" s="12" t="s">
        <v>7</v>
      </c>
      <c r="D516" s="11" t="s">
        <v>56</v>
      </c>
      <c r="E516" s="108" t="s">
        <v>335</v>
      </c>
      <c r="F516" s="16">
        <v>71950</v>
      </c>
      <c r="G516" s="10">
        <v>800</v>
      </c>
      <c r="H516" s="96">
        <f>H517</f>
        <v>1397168.41</v>
      </c>
      <c r="I516" s="96">
        <f t="shared" ref="I516:M516" si="319">I517</f>
        <v>1397168.41</v>
      </c>
      <c r="J516" s="96">
        <f t="shared" si="319"/>
        <v>0</v>
      </c>
      <c r="K516" s="96">
        <f t="shared" si="319"/>
        <v>0</v>
      </c>
      <c r="L516" s="96">
        <f t="shared" si="319"/>
        <v>0</v>
      </c>
      <c r="M516" s="96">
        <f t="shared" si="319"/>
        <v>0</v>
      </c>
    </row>
    <row r="517" spans="1:13" ht="56.25">
      <c r="A517" s="107"/>
      <c r="B517" s="48" t="s">
        <v>43</v>
      </c>
      <c r="C517" s="12" t="s">
        <v>7</v>
      </c>
      <c r="D517" s="11" t="s">
        <v>56</v>
      </c>
      <c r="E517" s="108" t="s">
        <v>335</v>
      </c>
      <c r="F517" s="16">
        <v>71950</v>
      </c>
      <c r="G517" s="10">
        <v>810</v>
      </c>
      <c r="H517" s="96">
        <v>1397168.41</v>
      </c>
      <c r="I517" s="96">
        <v>1397168.41</v>
      </c>
      <c r="J517" s="58">
        <v>0</v>
      </c>
      <c r="K517" s="58">
        <v>0</v>
      </c>
      <c r="L517" s="58">
        <v>0</v>
      </c>
      <c r="M517" s="58">
        <v>0</v>
      </c>
    </row>
    <row r="518" spans="1:13" ht="37.5">
      <c r="A518" s="107"/>
      <c r="B518" s="48" t="s">
        <v>339</v>
      </c>
      <c r="C518" s="12" t="s">
        <v>7</v>
      </c>
      <c r="D518" s="11" t="s">
        <v>56</v>
      </c>
      <c r="E518" s="108" t="s">
        <v>335</v>
      </c>
      <c r="F518" s="109" t="s">
        <v>336</v>
      </c>
      <c r="G518" s="10"/>
      <c r="H518" s="96">
        <f>H519</f>
        <v>14112.81</v>
      </c>
      <c r="I518" s="96">
        <f t="shared" ref="I518:M518" si="320">I519</f>
        <v>0</v>
      </c>
      <c r="J518" s="96">
        <f t="shared" si="320"/>
        <v>0</v>
      </c>
      <c r="K518" s="96">
        <f t="shared" si="320"/>
        <v>0</v>
      </c>
      <c r="L518" s="96">
        <f t="shared" si="320"/>
        <v>0</v>
      </c>
      <c r="M518" s="96">
        <f t="shared" si="320"/>
        <v>0</v>
      </c>
    </row>
    <row r="519" spans="1:13" ht="18.75">
      <c r="A519" s="107"/>
      <c r="B519" s="48" t="s">
        <v>44</v>
      </c>
      <c r="C519" s="12" t="s">
        <v>7</v>
      </c>
      <c r="D519" s="11" t="s">
        <v>56</v>
      </c>
      <c r="E519" s="108" t="s">
        <v>335</v>
      </c>
      <c r="F519" s="109" t="s">
        <v>336</v>
      </c>
      <c r="G519" s="10">
        <v>800</v>
      </c>
      <c r="H519" s="96">
        <f>H520</f>
        <v>14112.81</v>
      </c>
      <c r="I519" s="96">
        <f t="shared" ref="I519:M519" si="321">I520</f>
        <v>0</v>
      </c>
      <c r="J519" s="96">
        <f t="shared" si="321"/>
        <v>0</v>
      </c>
      <c r="K519" s="96">
        <f t="shared" si="321"/>
        <v>0</v>
      </c>
      <c r="L519" s="96">
        <f t="shared" si="321"/>
        <v>0</v>
      </c>
      <c r="M519" s="96">
        <f t="shared" si="321"/>
        <v>0</v>
      </c>
    </row>
    <row r="520" spans="1:13" ht="56.25">
      <c r="A520" s="107"/>
      <c r="B520" s="48" t="s">
        <v>43</v>
      </c>
      <c r="C520" s="12" t="s">
        <v>7</v>
      </c>
      <c r="D520" s="11" t="s">
        <v>56</v>
      </c>
      <c r="E520" s="108" t="s">
        <v>335</v>
      </c>
      <c r="F520" s="110" t="s">
        <v>336</v>
      </c>
      <c r="G520" s="10">
        <v>810</v>
      </c>
      <c r="H520" s="96">
        <v>14112.81</v>
      </c>
      <c r="I520" s="96">
        <v>0</v>
      </c>
      <c r="J520" s="58">
        <v>0</v>
      </c>
      <c r="K520" s="58">
        <v>0</v>
      </c>
      <c r="L520" s="58">
        <v>0</v>
      </c>
      <c r="M520" s="58">
        <v>0</v>
      </c>
    </row>
    <row r="521" spans="1:13" ht="37.5">
      <c r="A521" s="24" t="s">
        <v>9</v>
      </c>
      <c r="B521" s="23" t="s">
        <v>55</v>
      </c>
      <c r="C521" s="22" t="s">
        <v>7</v>
      </c>
      <c r="D521" s="21" t="s">
        <v>52</v>
      </c>
      <c r="E521" s="21" t="s">
        <v>2</v>
      </c>
      <c r="F521" s="21" t="s">
        <v>1</v>
      </c>
      <c r="G521" s="20" t="s">
        <v>9</v>
      </c>
      <c r="H521" s="99">
        <f>H522</f>
        <v>17655179.709999997</v>
      </c>
      <c r="I521" s="99">
        <f t="shared" ref="I521:M521" si="322">I522</f>
        <v>16504484.710000001</v>
      </c>
      <c r="J521" s="99">
        <f t="shared" si="322"/>
        <v>500000</v>
      </c>
      <c r="K521" s="99">
        <f t="shared" si="322"/>
        <v>0</v>
      </c>
      <c r="L521" s="99">
        <f t="shared" si="322"/>
        <v>0</v>
      </c>
      <c r="M521" s="99">
        <f t="shared" si="322"/>
        <v>0</v>
      </c>
    </row>
    <row r="522" spans="1:13" ht="18.75">
      <c r="A522" s="19" t="s">
        <v>9</v>
      </c>
      <c r="B522" s="18" t="s">
        <v>54</v>
      </c>
      <c r="C522" s="17" t="s">
        <v>7</v>
      </c>
      <c r="D522" s="16" t="s">
        <v>52</v>
      </c>
      <c r="E522" s="16" t="s">
        <v>5</v>
      </c>
      <c r="F522" s="16" t="s">
        <v>1</v>
      </c>
      <c r="G522" s="15" t="s">
        <v>9</v>
      </c>
      <c r="H522" s="94">
        <f>H523+H526+H529+H532+H535</f>
        <v>17655179.709999997</v>
      </c>
      <c r="I522" s="94">
        <f>I523+I526+I529+I532+I535</f>
        <v>16504484.710000001</v>
      </c>
      <c r="J522" s="94">
        <f t="shared" ref="J522:M522" si="323">J523</f>
        <v>500000</v>
      </c>
      <c r="K522" s="94">
        <f t="shared" si="323"/>
        <v>0</v>
      </c>
      <c r="L522" s="94">
        <f t="shared" si="323"/>
        <v>0</v>
      </c>
      <c r="M522" s="94">
        <f t="shared" si="323"/>
        <v>0</v>
      </c>
    </row>
    <row r="523" spans="1:13" ht="37.5">
      <c r="A523" s="19" t="s">
        <v>9</v>
      </c>
      <c r="B523" s="18" t="s">
        <v>53</v>
      </c>
      <c r="C523" s="17" t="s">
        <v>7</v>
      </c>
      <c r="D523" s="16" t="s">
        <v>52</v>
      </c>
      <c r="E523" s="16" t="s">
        <v>5</v>
      </c>
      <c r="F523" s="16" t="s">
        <v>15</v>
      </c>
      <c r="G523" s="15" t="s">
        <v>9</v>
      </c>
      <c r="H523" s="94">
        <f>H524</f>
        <v>97217.25</v>
      </c>
      <c r="I523" s="94">
        <f t="shared" ref="I523:M523" si="324">I524</f>
        <v>0</v>
      </c>
      <c r="J523" s="94">
        <f t="shared" si="324"/>
        <v>500000</v>
      </c>
      <c r="K523" s="94">
        <f t="shared" si="324"/>
        <v>0</v>
      </c>
      <c r="L523" s="94">
        <f t="shared" si="324"/>
        <v>0</v>
      </c>
      <c r="M523" s="94">
        <f t="shared" si="324"/>
        <v>0</v>
      </c>
    </row>
    <row r="524" spans="1:13" ht="37.5">
      <c r="A524" s="19" t="s">
        <v>9</v>
      </c>
      <c r="B524" s="18" t="s">
        <v>18</v>
      </c>
      <c r="C524" s="17" t="s">
        <v>7</v>
      </c>
      <c r="D524" s="16" t="s">
        <v>52</v>
      </c>
      <c r="E524" s="16" t="s">
        <v>5</v>
      </c>
      <c r="F524" s="16" t="s">
        <v>15</v>
      </c>
      <c r="G524" s="15">
        <v>200</v>
      </c>
      <c r="H524" s="94">
        <f>H525</f>
        <v>97217.25</v>
      </c>
      <c r="I524" s="94">
        <f t="shared" ref="I524:M524" si="325">I525</f>
        <v>0</v>
      </c>
      <c r="J524" s="94">
        <f t="shared" si="325"/>
        <v>500000</v>
      </c>
      <c r="K524" s="94">
        <f t="shared" si="325"/>
        <v>0</v>
      </c>
      <c r="L524" s="94">
        <f t="shared" si="325"/>
        <v>0</v>
      </c>
      <c r="M524" s="94">
        <f t="shared" si="325"/>
        <v>0</v>
      </c>
    </row>
    <row r="525" spans="1:13" ht="37.5">
      <c r="A525" s="14" t="s">
        <v>9</v>
      </c>
      <c r="B525" s="13" t="s">
        <v>17</v>
      </c>
      <c r="C525" s="12" t="s">
        <v>7</v>
      </c>
      <c r="D525" s="11" t="s">
        <v>52</v>
      </c>
      <c r="E525" s="11" t="s">
        <v>5</v>
      </c>
      <c r="F525" s="11" t="s">
        <v>15</v>
      </c>
      <c r="G525" s="10" t="s">
        <v>14</v>
      </c>
      <c r="H525" s="96">
        <v>97217.25</v>
      </c>
      <c r="I525" s="97">
        <v>0</v>
      </c>
      <c r="J525" s="98">
        <v>500000</v>
      </c>
      <c r="K525" s="98">
        <v>0</v>
      </c>
      <c r="L525" s="98">
        <v>0</v>
      </c>
      <c r="M525" s="58">
        <v>0</v>
      </c>
    </row>
    <row r="526" spans="1:13" ht="56.25">
      <c r="A526" s="93"/>
      <c r="B526" s="48" t="s">
        <v>324</v>
      </c>
      <c r="C526" s="12" t="s">
        <v>7</v>
      </c>
      <c r="D526" s="11" t="s">
        <v>52</v>
      </c>
      <c r="E526" s="11" t="s">
        <v>5</v>
      </c>
      <c r="F526" s="11">
        <v>71890</v>
      </c>
      <c r="G526" s="10"/>
      <c r="H526" s="96">
        <f>H527</f>
        <v>9731788.8399999999</v>
      </c>
      <c r="I526" s="96">
        <f t="shared" ref="I526:M526" si="326">I527</f>
        <v>9731788.8399999999</v>
      </c>
      <c r="J526" s="96">
        <f t="shared" si="326"/>
        <v>0</v>
      </c>
      <c r="K526" s="96">
        <f t="shared" si="326"/>
        <v>0</v>
      </c>
      <c r="L526" s="96">
        <f t="shared" si="326"/>
        <v>0</v>
      </c>
      <c r="M526" s="96">
        <f t="shared" si="326"/>
        <v>0</v>
      </c>
    </row>
    <row r="527" spans="1:13" ht="37.5">
      <c r="A527" s="93"/>
      <c r="B527" s="18" t="s">
        <v>18</v>
      </c>
      <c r="C527" s="12" t="s">
        <v>7</v>
      </c>
      <c r="D527" s="11" t="s">
        <v>52</v>
      </c>
      <c r="E527" s="11" t="s">
        <v>5</v>
      </c>
      <c r="F527" s="11">
        <v>71890</v>
      </c>
      <c r="G527" s="10">
        <v>200</v>
      </c>
      <c r="H527" s="96">
        <f>H528</f>
        <v>9731788.8399999999</v>
      </c>
      <c r="I527" s="96">
        <f t="shared" ref="I527:M527" si="327">I528</f>
        <v>9731788.8399999999</v>
      </c>
      <c r="J527" s="96">
        <f t="shared" si="327"/>
        <v>0</v>
      </c>
      <c r="K527" s="96">
        <f t="shared" si="327"/>
        <v>0</v>
      </c>
      <c r="L527" s="96">
        <f t="shared" si="327"/>
        <v>0</v>
      </c>
      <c r="M527" s="96">
        <f t="shared" si="327"/>
        <v>0</v>
      </c>
    </row>
    <row r="528" spans="1:13" ht="37.5">
      <c r="A528" s="93"/>
      <c r="B528" s="13" t="s">
        <v>17</v>
      </c>
      <c r="C528" s="12" t="s">
        <v>7</v>
      </c>
      <c r="D528" s="11" t="s">
        <v>52</v>
      </c>
      <c r="E528" s="11" t="s">
        <v>5</v>
      </c>
      <c r="F528" s="11">
        <v>71890</v>
      </c>
      <c r="G528" s="10">
        <v>240</v>
      </c>
      <c r="H528" s="96">
        <v>9731788.8399999999</v>
      </c>
      <c r="I528" s="96">
        <v>9731788.8399999999</v>
      </c>
      <c r="J528" s="58">
        <v>0</v>
      </c>
      <c r="K528" s="58">
        <v>0</v>
      </c>
      <c r="L528" s="58">
        <v>0</v>
      </c>
      <c r="M528" s="58">
        <v>0</v>
      </c>
    </row>
    <row r="529" spans="1:13" ht="37.5">
      <c r="A529" s="93"/>
      <c r="B529" s="48" t="s">
        <v>325</v>
      </c>
      <c r="C529" s="12" t="s">
        <v>7</v>
      </c>
      <c r="D529" s="11" t="s">
        <v>52</v>
      </c>
      <c r="E529" s="11" t="s">
        <v>5</v>
      </c>
      <c r="F529" s="11" t="s">
        <v>323</v>
      </c>
      <c r="G529" s="10"/>
      <c r="H529" s="96">
        <f>H530</f>
        <v>621178.01</v>
      </c>
      <c r="I529" s="96">
        <f t="shared" ref="I529:M529" si="328">I530</f>
        <v>0</v>
      </c>
      <c r="J529" s="96">
        <f t="shared" si="328"/>
        <v>0</v>
      </c>
      <c r="K529" s="96">
        <f t="shared" si="328"/>
        <v>0</v>
      </c>
      <c r="L529" s="96">
        <f t="shared" si="328"/>
        <v>0</v>
      </c>
      <c r="M529" s="96">
        <f t="shared" si="328"/>
        <v>0</v>
      </c>
    </row>
    <row r="530" spans="1:13" ht="37.5">
      <c r="A530" s="93"/>
      <c r="B530" s="18" t="s">
        <v>18</v>
      </c>
      <c r="C530" s="12" t="s">
        <v>7</v>
      </c>
      <c r="D530" s="11" t="s">
        <v>52</v>
      </c>
      <c r="E530" s="11" t="s">
        <v>5</v>
      </c>
      <c r="F530" s="11" t="s">
        <v>323</v>
      </c>
      <c r="G530" s="10">
        <v>200</v>
      </c>
      <c r="H530" s="96">
        <f>H531</f>
        <v>621178.01</v>
      </c>
      <c r="I530" s="96">
        <f t="shared" ref="I530:M530" si="329">I531</f>
        <v>0</v>
      </c>
      <c r="J530" s="96">
        <f t="shared" si="329"/>
        <v>0</v>
      </c>
      <c r="K530" s="96">
        <f t="shared" si="329"/>
        <v>0</v>
      </c>
      <c r="L530" s="96">
        <f t="shared" si="329"/>
        <v>0</v>
      </c>
      <c r="M530" s="96">
        <f t="shared" si="329"/>
        <v>0</v>
      </c>
    </row>
    <row r="531" spans="1:13" ht="37.5">
      <c r="A531" s="93"/>
      <c r="B531" s="13" t="s">
        <v>17</v>
      </c>
      <c r="C531" s="12" t="s">
        <v>7</v>
      </c>
      <c r="D531" s="11" t="s">
        <v>52</v>
      </c>
      <c r="E531" s="11" t="s">
        <v>5</v>
      </c>
      <c r="F531" s="11" t="s">
        <v>323</v>
      </c>
      <c r="G531" s="10">
        <v>240</v>
      </c>
      <c r="H531" s="96">
        <v>621178.01</v>
      </c>
      <c r="I531" s="96">
        <v>0</v>
      </c>
      <c r="J531" s="58">
        <v>0</v>
      </c>
      <c r="K531" s="58">
        <v>0</v>
      </c>
      <c r="L531" s="58">
        <v>0</v>
      </c>
      <c r="M531" s="58">
        <v>0</v>
      </c>
    </row>
    <row r="532" spans="1:13" ht="75">
      <c r="A532" s="93"/>
      <c r="B532" s="48" t="s">
        <v>327</v>
      </c>
      <c r="C532" s="12" t="s">
        <v>7</v>
      </c>
      <c r="D532" s="11" t="s">
        <v>52</v>
      </c>
      <c r="E532" s="11" t="s">
        <v>5</v>
      </c>
      <c r="F532" s="11">
        <v>72260</v>
      </c>
      <c r="G532" s="10"/>
      <c r="H532" s="96">
        <f>H533</f>
        <v>6772695.8700000001</v>
      </c>
      <c r="I532" s="96">
        <f t="shared" ref="I532:M532" si="330">I533</f>
        <v>6772695.8700000001</v>
      </c>
      <c r="J532" s="96">
        <f t="shared" si="330"/>
        <v>0</v>
      </c>
      <c r="K532" s="96">
        <f t="shared" si="330"/>
        <v>0</v>
      </c>
      <c r="L532" s="96">
        <f t="shared" si="330"/>
        <v>0</v>
      </c>
      <c r="M532" s="96">
        <f t="shared" si="330"/>
        <v>0</v>
      </c>
    </row>
    <row r="533" spans="1:13" ht="37.5">
      <c r="A533" s="93"/>
      <c r="B533" s="18" t="s">
        <v>18</v>
      </c>
      <c r="C533" s="12" t="s">
        <v>7</v>
      </c>
      <c r="D533" s="11" t="s">
        <v>52</v>
      </c>
      <c r="E533" s="11" t="s">
        <v>5</v>
      </c>
      <c r="F533" s="11">
        <v>72260</v>
      </c>
      <c r="G533" s="10">
        <v>200</v>
      </c>
      <c r="H533" s="96">
        <f>H534</f>
        <v>6772695.8700000001</v>
      </c>
      <c r="I533" s="96">
        <f t="shared" ref="I533:M533" si="331">I534</f>
        <v>6772695.8700000001</v>
      </c>
      <c r="J533" s="96">
        <f t="shared" si="331"/>
        <v>0</v>
      </c>
      <c r="K533" s="96">
        <f t="shared" si="331"/>
        <v>0</v>
      </c>
      <c r="L533" s="96">
        <f t="shared" si="331"/>
        <v>0</v>
      </c>
      <c r="M533" s="96">
        <f t="shared" si="331"/>
        <v>0</v>
      </c>
    </row>
    <row r="534" spans="1:13" ht="37.5">
      <c r="A534" s="93"/>
      <c r="B534" s="13" t="s">
        <v>17</v>
      </c>
      <c r="C534" s="12" t="s">
        <v>7</v>
      </c>
      <c r="D534" s="11" t="s">
        <v>52</v>
      </c>
      <c r="E534" s="11" t="s">
        <v>5</v>
      </c>
      <c r="F534" s="11">
        <v>72260</v>
      </c>
      <c r="G534" s="10">
        <v>240</v>
      </c>
      <c r="H534" s="96">
        <v>6772695.8700000001</v>
      </c>
      <c r="I534" s="96">
        <v>6772695.8700000001</v>
      </c>
      <c r="J534" s="58">
        <v>0</v>
      </c>
      <c r="K534" s="58">
        <v>0</v>
      </c>
      <c r="L534" s="58">
        <v>0</v>
      </c>
      <c r="M534" s="58">
        <v>0</v>
      </c>
    </row>
    <row r="535" spans="1:13" ht="56.25">
      <c r="A535" s="93"/>
      <c r="B535" s="48" t="s">
        <v>328</v>
      </c>
      <c r="C535" s="12" t="s">
        <v>7</v>
      </c>
      <c r="D535" s="11" t="s">
        <v>52</v>
      </c>
      <c r="E535" s="11" t="s">
        <v>5</v>
      </c>
      <c r="F535" s="11" t="s">
        <v>326</v>
      </c>
      <c r="G535" s="10"/>
      <c r="H535" s="96">
        <f>H536</f>
        <v>432299.74</v>
      </c>
      <c r="I535" s="96">
        <f t="shared" ref="I535:M535" si="332">I536</f>
        <v>0</v>
      </c>
      <c r="J535" s="96">
        <f t="shared" si="332"/>
        <v>0</v>
      </c>
      <c r="K535" s="96">
        <f t="shared" si="332"/>
        <v>0</v>
      </c>
      <c r="L535" s="96">
        <f t="shared" si="332"/>
        <v>0</v>
      </c>
      <c r="M535" s="96">
        <f t="shared" si="332"/>
        <v>0</v>
      </c>
    </row>
    <row r="536" spans="1:13" ht="37.5">
      <c r="A536" s="93"/>
      <c r="B536" s="18" t="s">
        <v>18</v>
      </c>
      <c r="C536" s="12" t="s">
        <v>7</v>
      </c>
      <c r="D536" s="11" t="s">
        <v>52</v>
      </c>
      <c r="E536" s="11" t="s">
        <v>5</v>
      </c>
      <c r="F536" s="11" t="s">
        <v>326</v>
      </c>
      <c r="G536" s="10">
        <v>200</v>
      </c>
      <c r="H536" s="96">
        <f>H537</f>
        <v>432299.74</v>
      </c>
      <c r="I536" s="96">
        <f t="shared" ref="I536:M536" si="333">I537</f>
        <v>0</v>
      </c>
      <c r="J536" s="96">
        <f t="shared" si="333"/>
        <v>0</v>
      </c>
      <c r="K536" s="96">
        <f t="shared" si="333"/>
        <v>0</v>
      </c>
      <c r="L536" s="96">
        <f t="shared" si="333"/>
        <v>0</v>
      </c>
      <c r="M536" s="96">
        <f t="shared" si="333"/>
        <v>0</v>
      </c>
    </row>
    <row r="537" spans="1:13" ht="37.5">
      <c r="A537" s="93"/>
      <c r="B537" s="13" t="s">
        <v>17</v>
      </c>
      <c r="C537" s="12" t="s">
        <v>7</v>
      </c>
      <c r="D537" s="11" t="s">
        <v>52</v>
      </c>
      <c r="E537" s="11" t="s">
        <v>5</v>
      </c>
      <c r="F537" s="11" t="s">
        <v>326</v>
      </c>
      <c r="G537" s="10">
        <v>240</v>
      </c>
      <c r="H537" s="96">
        <v>432299.74</v>
      </c>
      <c r="I537" s="96">
        <v>0</v>
      </c>
      <c r="J537" s="58">
        <v>0</v>
      </c>
      <c r="K537" s="58">
        <v>0</v>
      </c>
      <c r="L537" s="58">
        <v>0</v>
      </c>
      <c r="M537" s="58">
        <v>0</v>
      </c>
    </row>
    <row r="538" spans="1:13" ht="37.5">
      <c r="A538" s="93" t="s">
        <v>9</v>
      </c>
      <c r="B538" s="48" t="s">
        <v>51</v>
      </c>
      <c r="C538" s="22" t="s">
        <v>7</v>
      </c>
      <c r="D538" s="21" t="s">
        <v>42</v>
      </c>
      <c r="E538" s="21" t="s">
        <v>2</v>
      </c>
      <c r="F538" s="21" t="s">
        <v>1</v>
      </c>
      <c r="G538" s="20" t="s">
        <v>9</v>
      </c>
      <c r="H538" s="99">
        <f>H539+H546</f>
        <v>14727988.77</v>
      </c>
      <c r="I538" s="99">
        <f t="shared" ref="I538:M538" si="334">I539+I546</f>
        <v>7674961.3099999996</v>
      </c>
      <c r="J538" s="99">
        <f t="shared" si="334"/>
        <v>6859360</v>
      </c>
      <c r="K538" s="99">
        <f t="shared" si="334"/>
        <v>0</v>
      </c>
      <c r="L538" s="99">
        <f t="shared" si="334"/>
        <v>6002860</v>
      </c>
      <c r="M538" s="99">
        <f t="shared" si="334"/>
        <v>0</v>
      </c>
    </row>
    <row r="539" spans="1:13" ht="37.5">
      <c r="A539" s="19" t="s">
        <v>9</v>
      </c>
      <c r="B539" s="18" t="s">
        <v>50</v>
      </c>
      <c r="C539" s="17" t="s">
        <v>7</v>
      </c>
      <c r="D539" s="16" t="s">
        <v>42</v>
      </c>
      <c r="E539" s="16" t="s">
        <v>5</v>
      </c>
      <c r="F539" s="16" t="s">
        <v>1</v>
      </c>
      <c r="G539" s="15" t="s">
        <v>9</v>
      </c>
      <c r="H539" s="94">
        <f>H540+H543</f>
        <v>3269650</v>
      </c>
      <c r="I539" s="94">
        <f t="shared" ref="I539:M539" si="335">I540+I543</f>
        <v>0</v>
      </c>
      <c r="J539" s="94">
        <f t="shared" si="335"/>
        <v>3350360</v>
      </c>
      <c r="K539" s="94">
        <f t="shared" si="335"/>
        <v>0</v>
      </c>
      <c r="L539" s="94">
        <f t="shared" si="335"/>
        <v>3502860</v>
      </c>
      <c r="M539" s="94">
        <f t="shared" si="335"/>
        <v>0</v>
      </c>
    </row>
    <row r="540" spans="1:13" ht="37.5">
      <c r="A540" s="19" t="s">
        <v>9</v>
      </c>
      <c r="B540" s="18" t="s">
        <v>49</v>
      </c>
      <c r="C540" s="17" t="s">
        <v>7</v>
      </c>
      <c r="D540" s="16" t="s">
        <v>42</v>
      </c>
      <c r="E540" s="16" t="s">
        <v>5</v>
      </c>
      <c r="F540" s="16" t="s">
        <v>15</v>
      </c>
      <c r="G540" s="15" t="s">
        <v>9</v>
      </c>
      <c r="H540" s="94">
        <f>H541</f>
        <v>1069650</v>
      </c>
      <c r="I540" s="94">
        <f t="shared" ref="I540:M540" si="336">I541</f>
        <v>0</v>
      </c>
      <c r="J540" s="94">
        <f t="shared" si="336"/>
        <v>3350360</v>
      </c>
      <c r="K540" s="94">
        <f t="shared" si="336"/>
        <v>0</v>
      </c>
      <c r="L540" s="94">
        <f t="shared" si="336"/>
        <v>3502860</v>
      </c>
      <c r="M540" s="94">
        <f t="shared" si="336"/>
        <v>0</v>
      </c>
    </row>
    <row r="541" spans="1:13" ht="37.5">
      <c r="A541" s="19" t="s">
        <v>9</v>
      </c>
      <c r="B541" s="18" t="s">
        <v>18</v>
      </c>
      <c r="C541" s="17" t="s">
        <v>7</v>
      </c>
      <c r="D541" s="16" t="s">
        <v>42</v>
      </c>
      <c r="E541" s="16" t="s">
        <v>5</v>
      </c>
      <c r="F541" s="16" t="s">
        <v>15</v>
      </c>
      <c r="G541" s="15">
        <v>200</v>
      </c>
      <c r="H541" s="94">
        <f>H542</f>
        <v>1069650</v>
      </c>
      <c r="I541" s="94">
        <f t="shared" ref="I541:M541" si="337">I542</f>
        <v>0</v>
      </c>
      <c r="J541" s="94">
        <f t="shared" si="337"/>
        <v>3350360</v>
      </c>
      <c r="K541" s="94">
        <f t="shared" si="337"/>
        <v>0</v>
      </c>
      <c r="L541" s="94">
        <f t="shared" si="337"/>
        <v>3502860</v>
      </c>
      <c r="M541" s="94">
        <f t="shared" si="337"/>
        <v>0</v>
      </c>
    </row>
    <row r="542" spans="1:13" ht="37.5">
      <c r="A542" s="14" t="s">
        <v>9</v>
      </c>
      <c r="B542" s="13" t="s">
        <v>17</v>
      </c>
      <c r="C542" s="12" t="s">
        <v>7</v>
      </c>
      <c r="D542" s="11" t="s">
        <v>42</v>
      </c>
      <c r="E542" s="11" t="s">
        <v>5</v>
      </c>
      <c r="F542" s="11" t="s">
        <v>15</v>
      </c>
      <c r="G542" s="10" t="s">
        <v>14</v>
      </c>
      <c r="H542" s="96">
        <v>1069650</v>
      </c>
      <c r="I542" s="97">
        <v>0</v>
      </c>
      <c r="J542" s="98">
        <v>3350360</v>
      </c>
      <c r="K542" s="98">
        <v>0</v>
      </c>
      <c r="L542" s="98">
        <v>3502860</v>
      </c>
      <c r="M542" s="58">
        <v>0</v>
      </c>
    </row>
    <row r="543" spans="1:13" ht="131.25">
      <c r="A543" s="24" t="s">
        <v>9</v>
      </c>
      <c r="B543" s="23" t="s">
        <v>48</v>
      </c>
      <c r="C543" s="22" t="s">
        <v>7</v>
      </c>
      <c r="D543" s="21" t="s">
        <v>42</v>
      </c>
      <c r="E543" s="21" t="s">
        <v>5</v>
      </c>
      <c r="F543" s="21" t="s">
        <v>47</v>
      </c>
      <c r="G543" s="20" t="s">
        <v>9</v>
      </c>
      <c r="H543" s="99">
        <f>H544</f>
        <v>2200000</v>
      </c>
      <c r="I543" s="99">
        <f t="shared" ref="I543:M543" si="338">I544</f>
        <v>0</v>
      </c>
      <c r="J543" s="99">
        <f t="shared" si="338"/>
        <v>0</v>
      </c>
      <c r="K543" s="99">
        <f t="shared" si="338"/>
        <v>0</v>
      </c>
      <c r="L543" s="99">
        <f t="shared" si="338"/>
        <v>0</v>
      </c>
      <c r="M543" s="99">
        <f t="shared" si="338"/>
        <v>0</v>
      </c>
    </row>
    <row r="544" spans="1:13" ht="18.75">
      <c r="A544" s="19" t="s">
        <v>9</v>
      </c>
      <c r="B544" s="18" t="s">
        <v>10</v>
      </c>
      <c r="C544" s="17" t="s">
        <v>7</v>
      </c>
      <c r="D544" s="16" t="s">
        <v>42</v>
      </c>
      <c r="E544" s="16" t="s">
        <v>5</v>
      </c>
      <c r="F544" s="16" t="s">
        <v>47</v>
      </c>
      <c r="G544" s="15">
        <v>500</v>
      </c>
      <c r="H544" s="94">
        <f>H545</f>
        <v>2200000</v>
      </c>
      <c r="I544" s="94">
        <f t="shared" ref="I544:M544" si="339">I545</f>
        <v>0</v>
      </c>
      <c r="J544" s="94">
        <f t="shared" si="339"/>
        <v>0</v>
      </c>
      <c r="K544" s="94">
        <f t="shared" si="339"/>
        <v>0</v>
      </c>
      <c r="L544" s="94">
        <f t="shared" si="339"/>
        <v>0</v>
      </c>
      <c r="M544" s="94">
        <f t="shared" si="339"/>
        <v>0</v>
      </c>
    </row>
    <row r="545" spans="1:13" ht="18.75">
      <c r="A545" s="14" t="s">
        <v>9</v>
      </c>
      <c r="B545" s="13" t="s">
        <v>8</v>
      </c>
      <c r="C545" s="12" t="s">
        <v>7</v>
      </c>
      <c r="D545" s="11" t="s">
        <v>42</v>
      </c>
      <c r="E545" s="11" t="s">
        <v>5</v>
      </c>
      <c r="F545" s="11" t="s">
        <v>47</v>
      </c>
      <c r="G545" s="10" t="s">
        <v>3</v>
      </c>
      <c r="H545" s="96">
        <v>2200000</v>
      </c>
      <c r="I545" s="97">
        <v>0</v>
      </c>
      <c r="J545" s="98">
        <v>0</v>
      </c>
      <c r="K545" s="98">
        <v>0</v>
      </c>
      <c r="L545" s="98">
        <v>0</v>
      </c>
      <c r="M545" s="58">
        <v>0</v>
      </c>
    </row>
    <row r="546" spans="1:13" ht="37.5">
      <c r="A546" s="24" t="s">
        <v>9</v>
      </c>
      <c r="B546" s="23" t="s">
        <v>46</v>
      </c>
      <c r="C546" s="22" t="s">
        <v>7</v>
      </c>
      <c r="D546" s="21" t="s">
        <v>42</v>
      </c>
      <c r="E546" s="21" t="s">
        <v>37</v>
      </c>
      <c r="F546" s="21" t="s">
        <v>1</v>
      </c>
      <c r="G546" s="20" t="s">
        <v>9</v>
      </c>
      <c r="H546" s="99">
        <f>H547+H552+H555+H558</f>
        <v>11458338.77</v>
      </c>
      <c r="I546" s="99">
        <f t="shared" ref="I546:M546" si="340">I547+I552+I555+I558</f>
        <v>7674961.3099999996</v>
      </c>
      <c r="J546" s="99">
        <f t="shared" si="340"/>
        <v>3509000</v>
      </c>
      <c r="K546" s="99">
        <f t="shared" si="340"/>
        <v>0</v>
      </c>
      <c r="L546" s="99">
        <f t="shared" si="340"/>
        <v>2500000</v>
      </c>
      <c r="M546" s="99">
        <f t="shared" si="340"/>
        <v>0</v>
      </c>
    </row>
    <row r="547" spans="1:13" ht="56.25">
      <c r="A547" s="19" t="s">
        <v>9</v>
      </c>
      <c r="B547" s="18" t="s">
        <v>45</v>
      </c>
      <c r="C547" s="17" t="s">
        <v>7</v>
      </c>
      <c r="D547" s="16" t="s">
        <v>42</v>
      </c>
      <c r="E547" s="16" t="s">
        <v>37</v>
      </c>
      <c r="F547" s="16" t="s">
        <v>15</v>
      </c>
      <c r="G547" s="15" t="s">
        <v>9</v>
      </c>
      <c r="H547" s="94">
        <f>H548+H550</f>
        <v>3379755.53</v>
      </c>
      <c r="I547" s="94">
        <f t="shared" ref="I547:M547" si="341">I548+I550</f>
        <v>0</v>
      </c>
      <c r="J547" s="94">
        <f t="shared" si="341"/>
        <v>3509000</v>
      </c>
      <c r="K547" s="94">
        <f t="shared" si="341"/>
        <v>0</v>
      </c>
      <c r="L547" s="94">
        <f t="shared" si="341"/>
        <v>2500000</v>
      </c>
      <c r="M547" s="94">
        <f t="shared" si="341"/>
        <v>0</v>
      </c>
    </row>
    <row r="548" spans="1:13" ht="37.5">
      <c r="A548" s="19" t="s">
        <v>9</v>
      </c>
      <c r="B548" s="18" t="s">
        <v>18</v>
      </c>
      <c r="C548" s="17" t="s">
        <v>7</v>
      </c>
      <c r="D548" s="16" t="s">
        <v>42</v>
      </c>
      <c r="E548" s="16" t="s">
        <v>37</v>
      </c>
      <c r="F548" s="16" t="s">
        <v>15</v>
      </c>
      <c r="G548" s="15">
        <v>200</v>
      </c>
      <c r="H548" s="94">
        <f>H549</f>
        <v>2597014.3199999998</v>
      </c>
      <c r="I548" s="94">
        <f t="shared" ref="I548:M548" si="342">I549</f>
        <v>0</v>
      </c>
      <c r="J548" s="94">
        <f t="shared" si="342"/>
        <v>3009000</v>
      </c>
      <c r="K548" s="94">
        <f t="shared" si="342"/>
        <v>0</v>
      </c>
      <c r="L548" s="94">
        <f t="shared" si="342"/>
        <v>2500000</v>
      </c>
      <c r="M548" s="94">
        <f t="shared" si="342"/>
        <v>0</v>
      </c>
    </row>
    <row r="549" spans="1:13" ht="37.5">
      <c r="A549" s="14" t="s">
        <v>9</v>
      </c>
      <c r="B549" s="13" t="s">
        <v>17</v>
      </c>
      <c r="C549" s="12" t="s">
        <v>7</v>
      </c>
      <c r="D549" s="11" t="s">
        <v>42</v>
      </c>
      <c r="E549" s="11" t="s">
        <v>37</v>
      </c>
      <c r="F549" s="11" t="s">
        <v>15</v>
      </c>
      <c r="G549" s="10" t="s">
        <v>14</v>
      </c>
      <c r="H549" s="96">
        <v>2597014.3199999998</v>
      </c>
      <c r="I549" s="97">
        <v>0</v>
      </c>
      <c r="J549" s="98">
        <v>3009000</v>
      </c>
      <c r="K549" s="98">
        <v>0</v>
      </c>
      <c r="L549" s="98">
        <v>2500000</v>
      </c>
      <c r="M549" s="58">
        <v>0</v>
      </c>
    </row>
    <row r="550" spans="1:13" ht="18.75">
      <c r="A550" s="24" t="s">
        <v>9</v>
      </c>
      <c r="B550" s="23" t="s">
        <v>44</v>
      </c>
      <c r="C550" s="22" t="s">
        <v>7</v>
      </c>
      <c r="D550" s="21" t="s">
        <v>42</v>
      </c>
      <c r="E550" s="21" t="s">
        <v>37</v>
      </c>
      <c r="F550" s="21" t="s">
        <v>15</v>
      </c>
      <c r="G550" s="20">
        <v>800</v>
      </c>
      <c r="H550" s="99">
        <v>782741.21</v>
      </c>
      <c r="I550" s="99">
        <f t="shared" ref="I550:M550" si="343">I551</f>
        <v>0</v>
      </c>
      <c r="J550" s="99">
        <f t="shared" si="343"/>
        <v>500000</v>
      </c>
      <c r="K550" s="99">
        <f t="shared" si="343"/>
        <v>0</v>
      </c>
      <c r="L550" s="99">
        <f t="shared" si="343"/>
        <v>0</v>
      </c>
      <c r="M550" s="99">
        <f t="shared" si="343"/>
        <v>0</v>
      </c>
    </row>
    <row r="551" spans="1:13" ht="56.25">
      <c r="A551" s="14" t="s">
        <v>9</v>
      </c>
      <c r="B551" s="13" t="s">
        <v>43</v>
      </c>
      <c r="C551" s="17" t="s">
        <v>7</v>
      </c>
      <c r="D551" s="16" t="s">
        <v>42</v>
      </c>
      <c r="E551" s="16" t="s">
        <v>37</v>
      </c>
      <c r="F551" s="16" t="s">
        <v>15</v>
      </c>
      <c r="G551" s="10" t="s">
        <v>41</v>
      </c>
      <c r="H551" s="96">
        <v>782741.21</v>
      </c>
      <c r="I551" s="97">
        <v>0</v>
      </c>
      <c r="J551" s="98">
        <v>500000</v>
      </c>
      <c r="K551" s="98">
        <v>0</v>
      </c>
      <c r="L551" s="98">
        <v>0</v>
      </c>
      <c r="M551" s="58">
        <v>0</v>
      </c>
    </row>
    <row r="552" spans="1:13" ht="37.5">
      <c r="A552" s="69"/>
      <c r="B552" s="13" t="s">
        <v>285</v>
      </c>
      <c r="C552" s="12" t="s">
        <v>7</v>
      </c>
      <c r="D552" s="11" t="s">
        <v>42</v>
      </c>
      <c r="E552" s="11" t="s">
        <v>37</v>
      </c>
      <c r="F552" s="45">
        <v>70840</v>
      </c>
      <c r="G552" s="55"/>
      <c r="H552" s="96">
        <f>H553</f>
        <v>7668816.6799999997</v>
      </c>
      <c r="I552" s="96">
        <f t="shared" ref="I552:M552" si="344">I553</f>
        <v>7668816.6799999997</v>
      </c>
      <c r="J552" s="96">
        <f t="shared" si="344"/>
        <v>0</v>
      </c>
      <c r="K552" s="96">
        <f t="shared" si="344"/>
        <v>0</v>
      </c>
      <c r="L552" s="96">
        <f t="shared" si="344"/>
        <v>0</v>
      </c>
      <c r="M552" s="96">
        <f t="shared" si="344"/>
        <v>0</v>
      </c>
    </row>
    <row r="553" spans="1:13" ht="37.5">
      <c r="A553" s="69"/>
      <c r="B553" s="18" t="s">
        <v>18</v>
      </c>
      <c r="C553" s="17" t="s">
        <v>7</v>
      </c>
      <c r="D553" s="16" t="s">
        <v>42</v>
      </c>
      <c r="E553" s="16" t="s">
        <v>37</v>
      </c>
      <c r="F553" s="16">
        <v>70840</v>
      </c>
      <c r="G553" s="10">
        <v>200</v>
      </c>
      <c r="H553" s="96">
        <f>H554</f>
        <v>7668816.6799999997</v>
      </c>
      <c r="I553" s="96">
        <f t="shared" ref="I553:M553" si="345">I554</f>
        <v>7668816.6799999997</v>
      </c>
      <c r="J553" s="96">
        <f t="shared" si="345"/>
        <v>0</v>
      </c>
      <c r="K553" s="96">
        <f t="shared" si="345"/>
        <v>0</v>
      </c>
      <c r="L553" s="96">
        <f t="shared" si="345"/>
        <v>0</v>
      </c>
      <c r="M553" s="96">
        <f t="shared" si="345"/>
        <v>0</v>
      </c>
    </row>
    <row r="554" spans="1:13" ht="37.5">
      <c r="A554" s="69"/>
      <c r="B554" s="13" t="s">
        <v>17</v>
      </c>
      <c r="C554" s="17" t="s">
        <v>7</v>
      </c>
      <c r="D554" s="16" t="s">
        <v>42</v>
      </c>
      <c r="E554" s="16" t="s">
        <v>37</v>
      </c>
      <c r="F554" s="16">
        <v>70840</v>
      </c>
      <c r="G554" s="10">
        <v>240</v>
      </c>
      <c r="H554" s="96">
        <v>7668816.6799999997</v>
      </c>
      <c r="I554" s="96">
        <v>7668816.6799999997</v>
      </c>
      <c r="J554" s="58">
        <v>0</v>
      </c>
      <c r="K554" s="58">
        <v>0</v>
      </c>
      <c r="L554" s="58">
        <v>0</v>
      </c>
      <c r="M554" s="58">
        <v>0</v>
      </c>
    </row>
    <row r="555" spans="1:13" ht="37.5">
      <c r="A555" s="69"/>
      <c r="B555" s="48" t="s">
        <v>286</v>
      </c>
      <c r="C555" s="17" t="s">
        <v>7</v>
      </c>
      <c r="D555" s="16" t="s">
        <v>42</v>
      </c>
      <c r="E555" s="16" t="s">
        <v>37</v>
      </c>
      <c r="F555" s="16" t="s">
        <v>284</v>
      </c>
      <c r="G555" s="10"/>
      <c r="H555" s="96">
        <f>H556</f>
        <v>403621.93</v>
      </c>
      <c r="I555" s="96">
        <f t="shared" ref="I555:M555" si="346">I556</f>
        <v>0</v>
      </c>
      <c r="J555" s="96">
        <f t="shared" si="346"/>
        <v>0</v>
      </c>
      <c r="K555" s="96">
        <f t="shared" si="346"/>
        <v>0</v>
      </c>
      <c r="L555" s="96">
        <f t="shared" si="346"/>
        <v>0</v>
      </c>
      <c r="M555" s="96">
        <f t="shared" si="346"/>
        <v>0</v>
      </c>
    </row>
    <row r="556" spans="1:13" ht="37.5">
      <c r="A556" s="69"/>
      <c r="B556" s="18" t="s">
        <v>18</v>
      </c>
      <c r="C556" s="17" t="s">
        <v>7</v>
      </c>
      <c r="D556" s="16" t="s">
        <v>42</v>
      </c>
      <c r="E556" s="16" t="s">
        <v>37</v>
      </c>
      <c r="F556" s="16" t="s">
        <v>284</v>
      </c>
      <c r="G556" s="10">
        <v>200</v>
      </c>
      <c r="H556" s="96">
        <f>H557</f>
        <v>403621.93</v>
      </c>
      <c r="I556" s="96">
        <f t="shared" ref="I556:M556" si="347">I557</f>
        <v>0</v>
      </c>
      <c r="J556" s="96">
        <f t="shared" si="347"/>
        <v>0</v>
      </c>
      <c r="K556" s="96">
        <f t="shared" si="347"/>
        <v>0</v>
      </c>
      <c r="L556" s="96">
        <f t="shared" si="347"/>
        <v>0</v>
      </c>
      <c r="M556" s="96">
        <f t="shared" si="347"/>
        <v>0</v>
      </c>
    </row>
    <row r="557" spans="1:13" ht="37.5">
      <c r="A557" s="69"/>
      <c r="B557" s="13" t="s">
        <v>17</v>
      </c>
      <c r="C557" s="12" t="s">
        <v>7</v>
      </c>
      <c r="D557" s="11" t="s">
        <v>42</v>
      </c>
      <c r="E557" s="11" t="s">
        <v>37</v>
      </c>
      <c r="F557" s="45" t="s">
        <v>284</v>
      </c>
      <c r="G557" s="10">
        <v>240</v>
      </c>
      <c r="H557" s="96">
        <v>403621.93</v>
      </c>
      <c r="I557" s="96">
        <v>0</v>
      </c>
      <c r="J557" s="58">
        <v>0</v>
      </c>
      <c r="K557" s="58">
        <v>0</v>
      </c>
      <c r="L557" s="58">
        <v>0</v>
      </c>
      <c r="M557" s="58">
        <v>0</v>
      </c>
    </row>
    <row r="558" spans="1:13" ht="56.25">
      <c r="A558" s="114"/>
      <c r="B558" s="48" t="s">
        <v>343</v>
      </c>
      <c r="C558" s="17" t="s">
        <v>7</v>
      </c>
      <c r="D558" s="16" t="s">
        <v>42</v>
      </c>
      <c r="E558" s="16" t="s">
        <v>37</v>
      </c>
      <c r="F558" s="16">
        <v>72510</v>
      </c>
      <c r="G558" s="10"/>
      <c r="H558" s="96">
        <f>H559</f>
        <v>6144.63</v>
      </c>
      <c r="I558" s="96">
        <f t="shared" ref="I558:M558" si="348">I559</f>
        <v>6144.63</v>
      </c>
      <c r="J558" s="96">
        <f t="shared" si="348"/>
        <v>0</v>
      </c>
      <c r="K558" s="96">
        <f t="shared" si="348"/>
        <v>0</v>
      </c>
      <c r="L558" s="96">
        <f t="shared" si="348"/>
        <v>0</v>
      </c>
      <c r="M558" s="96">
        <f t="shared" si="348"/>
        <v>0</v>
      </c>
    </row>
    <row r="559" spans="1:13" ht="75">
      <c r="A559" s="114"/>
      <c r="B559" s="18" t="s">
        <v>71</v>
      </c>
      <c r="C559" s="17" t="s">
        <v>7</v>
      </c>
      <c r="D559" s="16" t="s">
        <v>42</v>
      </c>
      <c r="E559" s="16" t="s">
        <v>37</v>
      </c>
      <c r="F559" s="16">
        <v>72510</v>
      </c>
      <c r="G559" s="10">
        <v>100</v>
      </c>
      <c r="H559" s="96">
        <f>H560</f>
        <v>6144.63</v>
      </c>
      <c r="I559" s="96">
        <f t="shared" ref="I559:M559" si="349">I560</f>
        <v>6144.63</v>
      </c>
      <c r="J559" s="96">
        <f t="shared" si="349"/>
        <v>0</v>
      </c>
      <c r="K559" s="96">
        <f t="shared" si="349"/>
        <v>0</v>
      </c>
      <c r="L559" s="96">
        <f t="shared" si="349"/>
        <v>0</v>
      </c>
      <c r="M559" s="96">
        <f t="shared" si="349"/>
        <v>0</v>
      </c>
    </row>
    <row r="560" spans="1:13" ht="37.5">
      <c r="A560" s="114"/>
      <c r="B560" s="13" t="s">
        <v>70</v>
      </c>
      <c r="C560" s="12" t="s">
        <v>7</v>
      </c>
      <c r="D560" s="11" t="s">
        <v>42</v>
      </c>
      <c r="E560" s="11" t="s">
        <v>37</v>
      </c>
      <c r="F560" s="45">
        <v>72510</v>
      </c>
      <c r="G560" s="10">
        <v>120</v>
      </c>
      <c r="H560" s="96">
        <v>6144.63</v>
      </c>
      <c r="I560" s="96">
        <v>6144.63</v>
      </c>
      <c r="J560" s="58">
        <v>0</v>
      </c>
      <c r="K560" s="58">
        <v>0</v>
      </c>
      <c r="L560" s="58">
        <v>0</v>
      </c>
      <c r="M560" s="58">
        <v>0</v>
      </c>
    </row>
    <row r="561" spans="1:13" ht="37.5">
      <c r="A561" s="24" t="s">
        <v>9</v>
      </c>
      <c r="B561" s="23" t="s">
        <v>40</v>
      </c>
      <c r="C561" s="22" t="s">
        <v>7</v>
      </c>
      <c r="D561" s="21" t="s">
        <v>33</v>
      </c>
      <c r="E561" s="21" t="s">
        <v>2</v>
      </c>
      <c r="F561" s="21" t="s">
        <v>1</v>
      </c>
      <c r="G561" s="20" t="s">
        <v>9</v>
      </c>
      <c r="H561" s="99">
        <f>H562+H585+H578</f>
        <v>4145375.62</v>
      </c>
      <c r="I561" s="99">
        <f>I562+I585+I578</f>
        <v>3758719.33</v>
      </c>
      <c r="J561" s="99">
        <f>J562+J585</f>
        <v>650000</v>
      </c>
      <c r="K561" s="99">
        <f>K562+K585</f>
        <v>0</v>
      </c>
      <c r="L561" s="99">
        <f>L562+L585</f>
        <v>0</v>
      </c>
      <c r="M561" s="99">
        <f>M562+M585</f>
        <v>0</v>
      </c>
    </row>
    <row r="562" spans="1:13" ht="37.5">
      <c r="A562" s="19" t="s">
        <v>9</v>
      </c>
      <c r="B562" s="18" t="s">
        <v>39</v>
      </c>
      <c r="C562" s="17" t="s">
        <v>7</v>
      </c>
      <c r="D562" s="16" t="s">
        <v>33</v>
      </c>
      <c r="E562" s="16" t="s">
        <v>37</v>
      </c>
      <c r="F562" s="16" t="s">
        <v>1</v>
      </c>
      <c r="G562" s="15" t="s">
        <v>9</v>
      </c>
      <c r="H562" s="94">
        <f>H563+H566+H569+H572+H575</f>
        <v>2349200</v>
      </c>
      <c r="I562" s="94">
        <f>I563+I566+I569+I572+I575</f>
        <v>2029200</v>
      </c>
      <c r="J562" s="94">
        <f t="shared" ref="J562:M562" si="350">J563</f>
        <v>650000</v>
      </c>
      <c r="K562" s="94">
        <f t="shared" si="350"/>
        <v>0</v>
      </c>
      <c r="L562" s="94">
        <f t="shared" si="350"/>
        <v>0</v>
      </c>
      <c r="M562" s="94">
        <f t="shared" si="350"/>
        <v>0</v>
      </c>
    </row>
    <row r="563" spans="1:13" ht="56.25">
      <c r="A563" s="19" t="s">
        <v>9</v>
      </c>
      <c r="B563" s="18" t="s">
        <v>38</v>
      </c>
      <c r="C563" s="17" t="s">
        <v>7</v>
      </c>
      <c r="D563" s="16" t="s">
        <v>33</v>
      </c>
      <c r="E563" s="16" t="s">
        <v>37</v>
      </c>
      <c r="F563" s="16" t="s">
        <v>15</v>
      </c>
      <c r="G563" s="15" t="s">
        <v>9</v>
      </c>
      <c r="H563" s="94">
        <f>H564</f>
        <v>69200</v>
      </c>
      <c r="I563" s="94">
        <f t="shared" ref="I563:M563" si="351">I564</f>
        <v>0</v>
      </c>
      <c r="J563" s="94">
        <f t="shared" si="351"/>
        <v>650000</v>
      </c>
      <c r="K563" s="94">
        <f t="shared" si="351"/>
        <v>0</v>
      </c>
      <c r="L563" s="94">
        <f t="shared" si="351"/>
        <v>0</v>
      </c>
      <c r="M563" s="94">
        <f t="shared" si="351"/>
        <v>0</v>
      </c>
    </row>
    <row r="564" spans="1:13" ht="37.5">
      <c r="A564" s="19" t="s">
        <v>9</v>
      </c>
      <c r="B564" s="18" t="s">
        <v>18</v>
      </c>
      <c r="C564" s="17" t="s">
        <v>7</v>
      </c>
      <c r="D564" s="16" t="s">
        <v>33</v>
      </c>
      <c r="E564" s="16" t="s">
        <v>37</v>
      </c>
      <c r="F564" s="16" t="s">
        <v>15</v>
      </c>
      <c r="G564" s="15">
        <v>100</v>
      </c>
      <c r="H564" s="94">
        <f>H565</f>
        <v>69200</v>
      </c>
      <c r="I564" s="100">
        <v>0</v>
      </c>
      <c r="J564" s="101">
        <v>650000</v>
      </c>
      <c r="K564" s="101">
        <v>0</v>
      </c>
      <c r="L564" s="101">
        <v>0</v>
      </c>
      <c r="M564" s="95">
        <v>0</v>
      </c>
    </row>
    <row r="565" spans="1:13" ht="37.5">
      <c r="A565" s="14" t="s">
        <v>9</v>
      </c>
      <c r="B565" s="13" t="s">
        <v>17</v>
      </c>
      <c r="C565" s="17" t="s">
        <v>7</v>
      </c>
      <c r="D565" s="16" t="s">
        <v>33</v>
      </c>
      <c r="E565" s="16" t="s">
        <v>37</v>
      </c>
      <c r="F565" s="16" t="s">
        <v>15</v>
      </c>
      <c r="G565" s="10">
        <v>120</v>
      </c>
      <c r="H565" s="96">
        <v>69200</v>
      </c>
      <c r="I565" s="97">
        <v>0</v>
      </c>
      <c r="J565" s="98">
        <v>650000</v>
      </c>
      <c r="K565" s="98">
        <v>0</v>
      </c>
      <c r="L565" s="98">
        <v>0</v>
      </c>
      <c r="M565" s="58">
        <v>0</v>
      </c>
    </row>
    <row r="566" spans="1:13" ht="56.25">
      <c r="A566" s="14"/>
      <c r="B566" s="13" t="s">
        <v>315</v>
      </c>
      <c r="C566" s="17" t="s">
        <v>7</v>
      </c>
      <c r="D566" s="16" t="s">
        <v>33</v>
      </c>
      <c r="E566" s="16" t="s">
        <v>37</v>
      </c>
      <c r="F566" s="27">
        <v>71070</v>
      </c>
      <c r="G566" s="55"/>
      <c r="H566" s="96">
        <f>H567</f>
        <v>872200</v>
      </c>
      <c r="I566" s="96">
        <f t="shared" ref="I566:M566" si="352">I567</f>
        <v>872200</v>
      </c>
      <c r="J566" s="96">
        <f t="shared" si="352"/>
        <v>0</v>
      </c>
      <c r="K566" s="96">
        <f t="shared" si="352"/>
        <v>0</v>
      </c>
      <c r="L566" s="96">
        <f t="shared" si="352"/>
        <v>0</v>
      </c>
      <c r="M566" s="96">
        <f t="shared" si="352"/>
        <v>0</v>
      </c>
    </row>
    <row r="567" spans="1:13" ht="37.5">
      <c r="A567" s="14"/>
      <c r="B567" s="13" t="s">
        <v>18</v>
      </c>
      <c r="C567" s="17" t="s">
        <v>7</v>
      </c>
      <c r="D567" s="16" t="s">
        <v>33</v>
      </c>
      <c r="E567" s="16" t="s">
        <v>37</v>
      </c>
      <c r="F567" s="27">
        <v>71070</v>
      </c>
      <c r="G567" s="55">
        <v>200</v>
      </c>
      <c r="H567" s="96">
        <f>H568</f>
        <v>872200</v>
      </c>
      <c r="I567" s="96">
        <f t="shared" ref="I567:M567" si="353">I568</f>
        <v>872200</v>
      </c>
      <c r="J567" s="96">
        <f t="shared" si="353"/>
        <v>0</v>
      </c>
      <c r="K567" s="96">
        <f t="shared" si="353"/>
        <v>0</v>
      </c>
      <c r="L567" s="96">
        <f t="shared" si="353"/>
        <v>0</v>
      </c>
      <c r="M567" s="96">
        <f t="shared" si="353"/>
        <v>0</v>
      </c>
    </row>
    <row r="568" spans="1:13" ht="37.5">
      <c r="A568" s="14"/>
      <c r="B568" s="13" t="s">
        <v>17</v>
      </c>
      <c r="C568" s="17" t="s">
        <v>7</v>
      </c>
      <c r="D568" s="16" t="s">
        <v>33</v>
      </c>
      <c r="E568" s="16" t="s">
        <v>37</v>
      </c>
      <c r="F568" s="27">
        <v>71070</v>
      </c>
      <c r="G568" s="55">
        <v>240</v>
      </c>
      <c r="H568" s="96">
        <v>872200</v>
      </c>
      <c r="I568" s="97">
        <v>872200</v>
      </c>
      <c r="J568" s="98">
        <v>0</v>
      </c>
      <c r="K568" s="98">
        <v>0</v>
      </c>
      <c r="L568" s="98">
        <v>0</v>
      </c>
      <c r="M568" s="58">
        <v>0</v>
      </c>
    </row>
    <row r="569" spans="1:13" ht="37.5">
      <c r="A569" s="14"/>
      <c r="B569" s="13" t="s">
        <v>316</v>
      </c>
      <c r="C569" s="17" t="s">
        <v>7</v>
      </c>
      <c r="D569" s="16" t="s">
        <v>33</v>
      </c>
      <c r="E569" s="16" t="s">
        <v>37</v>
      </c>
      <c r="F569" s="27" t="s">
        <v>313</v>
      </c>
      <c r="G569" s="55"/>
      <c r="H569" s="96">
        <f>H570</f>
        <v>107800</v>
      </c>
      <c r="I569" s="96">
        <f t="shared" ref="I569:M569" si="354">I570</f>
        <v>0</v>
      </c>
      <c r="J569" s="96">
        <f t="shared" si="354"/>
        <v>0</v>
      </c>
      <c r="K569" s="96">
        <f t="shared" si="354"/>
        <v>0</v>
      </c>
      <c r="L569" s="96">
        <f t="shared" si="354"/>
        <v>0</v>
      </c>
      <c r="M569" s="96">
        <f t="shared" si="354"/>
        <v>0</v>
      </c>
    </row>
    <row r="570" spans="1:13" ht="37.5">
      <c r="A570" s="14"/>
      <c r="B570" s="13" t="s">
        <v>18</v>
      </c>
      <c r="C570" s="17" t="s">
        <v>7</v>
      </c>
      <c r="D570" s="16" t="s">
        <v>33</v>
      </c>
      <c r="E570" s="16" t="s">
        <v>37</v>
      </c>
      <c r="F570" s="27" t="s">
        <v>313</v>
      </c>
      <c r="G570" s="55">
        <v>200</v>
      </c>
      <c r="H570" s="96">
        <f>H571</f>
        <v>107800</v>
      </c>
      <c r="I570" s="96">
        <f t="shared" ref="I570:M570" si="355">I571</f>
        <v>0</v>
      </c>
      <c r="J570" s="96">
        <f t="shared" si="355"/>
        <v>0</v>
      </c>
      <c r="K570" s="96">
        <f t="shared" si="355"/>
        <v>0</v>
      </c>
      <c r="L570" s="96">
        <f t="shared" si="355"/>
        <v>0</v>
      </c>
      <c r="M570" s="96">
        <f t="shared" si="355"/>
        <v>0</v>
      </c>
    </row>
    <row r="571" spans="1:13" ht="37.5">
      <c r="A571" s="14"/>
      <c r="B571" s="13" t="s">
        <v>17</v>
      </c>
      <c r="C571" s="12" t="s">
        <v>7</v>
      </c>
      <c r="D571" s="11" t="s">
        <v>33</v>
      </c>
      <c r="E571" s="11" t="s">
        <v>37</v>
      </c>
      <c r="F571" s="45" t="s">
        <v>313</v>
      </c>
      <c r="G571" s="55">
        <v>240</v>
      </c>
      <c r="H571" s="96">
        <v>107800</v>
      </c>
      <c r="I571" s="97">
        <v>0</v>
      </c>
      <c r="J571" s="98">
        <v>0</v>
      </c>
      <c r="K571" s="98">
        <v>0</v>
      </c>
      <c r="L571" s="98">
        <v>0</v>
      </c>
      <c r="M571" s="58">
        <v>0</v>
      </c>
    </row>
    <row r="572" spans="1:13" ht="112.5">
      <c r="A572" s="14"/>
      <c r="B572" s="13" t="s">
        <v>317</v>
      </c>
      <c r="C572" s="17" t="s">
        <v>7</v>
      </c>
      <c r="D572" s="16" t="s">
        <v>33</v>
      </c>
      <c r="E572" s="16" t="s">
        <v>37</v>
      </c>
      <c r="F572" s="27">
        <v>71620</v>
      </c>
      <c r="G572" s="55"/>
      <c r="H572" s="96">
        <f>H573</f>
        <v>1157000</v>
      </c>
      <c r="I572" s="96">
        <f t="shared" ref="I572:M572" si="356">I573</f>
        <v>1157000</v>
      </c>
      <c r="J572" s="96">
        <f t="shared" si="356"/>
        <v>0</v>
      </c>
      <c r="K572" s="96">
        <f t="shared" si="356"/>
        <v>0</v>
      </c>
      <c r="L572" s="96">
        <f t="shared" si="356"/>
        <v>0</v>
      </c>
      <c r="M572" s="96">
        <f t="shared" si="356"/>
        <v>0</v>
      </c>
    </row>
    <row r="573" spans="1:13" ht="37.5">
      <c r="A573" s="14"/>
      <c r="B573" s="13" t="s">
        <v>18</v>
      </c>
      <c r="C573" s="17" t="s">
        <v>7</v>
      </c>
      <c r="D573" s="16" t="s">
        <v>33</v>
      </c>
      <c r="E573" s="16" t="s">
        <v>37</v>
      </c>
      <c r="F573" s="27">
        <v>71620</v>
      </c>
      <c r="G573" s="55">
        <v>200</v>
      </c>
      <c r="H573" s="96">
        <f>H574</f>
        <v>1157000</v>
      </c>
      <c r="I573" s="96">
        <f t="shared" ref="I573:M573" si="357">I574</f>
        <v>1157000</v>
      </c>
      <c r="J573" s="96">
        <f t="shared" si="357"/>
        <v>0</v>
      </c>
      <c r="K573" s="96">
        <f t="shared" si="357"/>
        <v>0</v>
      </c>
      <c r="L573" s="96">
        <f t="shared" si="357"/>
        <v>0</v>
      </c>
      <c r="M573" s="96">
        <f t="shared" si="357"/>
        <v>0</v>
      </c>
    </row>
    <row r="574" spans="1:13" ht="37.5">
      <c r="A574" s="14"/>
      <c r="B574" s="13" t="s">
        <v>17</v>
      </c>
      <c r="C574" s="17" t="s">
        <v>7</v>
      </c>
      <c r="D574" s="16" t="s">
        <v>33</v>
      </c>
      <c r="E574" s="16" t="s">
        <v>37</v>
      </c>
      <c r="F574" s="27">
        <v>71620</v>
      </c>
      <c r="G574" s="55">
        <v>240</v>
      </c>
      <c r="H574" s="96">
        <v>1157000</v>
      </c>
      <c r="I574" s="97">
        <v>1157000</v>
      </c>
      <c r="J574" s="98">
        <v>0</v>
      </c>
      <c r="K574" s="98">
        <v>0</v>
      </c>
      <c r="L574" s="98">
        <v>0</v>
      </c>
      <c r="M574" s="58">
        <v>0</v>
      </c>
    </row>
    <row r="575" spans="1:13" ht="93.75">
      <c r="A575" s="14"/>
      <c r="B575" s="13" t="s">
        <v>318</v>
      </c>
      <c r="C575" s="17" t="s">
        <v>7</v>
      </c>
      <c r="D575" s="16" t="s">
        <v>33</v>
      </c>
      <c r="E575" s="16" t="s">
        <v>37</v>
      </c>
      <c r="F575" s="27" t="s">
        <v>314</v>
      </c>
      <c r="G575" s="55"/>
      <c r="H575" s="96">
        <f>H576</f>
        <v>143000</v>
      </c>
      <c r="I575" s="96">
        <f t="shared" ref="I575:M575" si="358">I576</f>
        <v>0</v>
      </c>
      <c r="J575" s="96">
        <f t="shared" si="358"/>
        <v>0</v>
      </c>
      <c r="K575" s="96">
        <f t="shared" si="358"/>
        <v>0</v>
      </c>
      <c r="L575" s="96">
        <f t="shared" si="358"/>
        <v>0</v>
      </c>
      <c r="M575" s="96">
        <f t="shared" si="358"/>
        <v>0</v>
      </c>
    </row>
    <row r="576" spans="1:13" ht="37.5">
      <c r="A576" s="14"/>
      <c r="B576" s="13" t="s">
        <v>18</v>
      </c>
      <c r="C576" s="17" t="s">
        <v>7</v>
      </c>
      <c r="D576" s="16" t="s">
        <v>33</v>
      </c>
      <c r="E576" s="16" t="s">
        <v>37</v>
      </c>
      <c r="F576" s="27" t="s">
        <v>314</v>
      </c>
      <c r="G576" s="55">
        <v>200</v>
      </c>
      <c r="H576" s="96">
        <f>H577</f>
        <v>143000</v>
      </c>
      <c r="I576" s="96">
        <f t="shared" ref="I576:M576" si="359">I577</f>
        <v>0</v>
      </c>
      <c r="J576" s="96">
        <f t="shared" si="359"/>
        <v>0</v>
      </c>
      <c r="K576" s="96">
        <f t="shared" si="359"/>
        <v>0</v>
      </c>
      <c r="L576" s="96">
        <f t="shared" si="359"/>
        <v>0</v>
      </c>
      <c r="M576" s="96">
        <f t="shared" si="359"/>
        <v>0</v>
      </c>
    </row>
    <row r="577" spans="1:13" ht="37.5">
      <c r="A577" s="14"/>
      <c r="B577" s="13" t="s">
        <v>17</v>
      </c>
      <c r="C577" s="12" t="s">
        <v>7</v>
      </c>
      <c r="D577" s="11" t="s">
        <v>33</v>
      </c>
      <c r="E577" s="11" t="s">
        <v>37</v>
      </c>
      <c r="F577" s="27" t="s">
        <v>314</v>
      </c>
      <c r="G577" s="55">
        <v>240</v>
      </c>
      <c r="H577" s="96">
        <v>143000</v>
      </c>
      <c r="I577" s="97">
        <v>0</v>
      </c>
      <c r="J577" s="98">
        <v>0</v>
      </c>
      <c r="K577" s="98">
        <v>0</v>
      </c>
      <c r="L577" s="98">
        <v>0</v>
      </c>
      <c r="M577" s="58">
        <v>0</v>
      </c>
    </row>
    <row r="578" spans="1:13" ht="37.5">
      <c r="A578" s="71"/>
      <c r="B578" s="13" t="s">
        <v>288</v>
      </c>
      <c r="C578" s="12" t="s">
        <v>7</v>
      </c>
      <c r="D578" s="11" t="s">
        <v>33</v>
      </c>
      <c r="E578" s="59" t="s">
        <v>78</v>
      </c>
      <c r="F578" s="73" t="s">
        <v>1</v>
      </c>
      <c r="G578" s="55"/>
      <c r="H578" s="96">
        <f>H579+H582</f>
        <v>638550.62</v>
      </c>
      <c r="I578" s="96">
        <f>I579+I582</f>
        <v>606623.07999999996</v>
      </c>
      <c r="J578" s="96">
        <f t="shared" ref="J578:M578" si="360">J579+J582</f>
        <v>0</v>
      </c>
      <c r="K578" s="96">
        <f t="shared" si="360"/>
        <v>0</v>
      </c>
      <c r="L578" s="96">
        <f t="shared" si="360"/>
        <v>0</v>
      </c>
      <c r="M578" s="96">
        <f t="shared" si="360"/>
        <v>0</v>
      </c>
    </row>
    <row r="579" spans="1:13" ht="37.5">
      <c r="A579" s="89"/>
      <c r="B579" s="13" t="s">
        <v>311</v>
      </c>
      <c r="C579" s="17" t="s">
        <v>7</v>
      </c>
      <c r="D579" s="16" t="s">
        <v>33</v>
      </c>
      <c r="E579" s="72" t="s">
        <v>78</v>
      </c>
      <c r="F579" s="91" t="s">
        <v>309</v>
      </c>
      <c r="G579" s="55"/>
      <c r="H579" s="96">
        <f>H580</f>
        <v>606623.07999999996</v>
      </c>
      <c r="I579" s="96">
        <f t="shared" ref="I579:M579" si="361">I580</f>
        <v>606623.07999999996</v>
      </c>
      <c r="J579" s="96">
        <f t="shared" si="361"/>
        <v>0</v>
      </c>
      <c r="K579" s="96">
        <f t="shared" si="361"/>
        <v>0</v>
      </c>
      <c r="L579" s="96">
        <f t="shared" si="361"/>
        <v>0</v>
      </c>
      <c r="M579" s="96">
        <f t="shared" si="361"/>
        <v>0</v>
      </c>
    </row>
    <row r="580" spans="1:13" ht="37.5">
      <c r="A580" s="89"/>
      <c r="B580" s="48" t="s">
        <v>18</v>
      </c>
      <c r="C580" s="17" t="s">
        <v>7</v>
      </c>
      <c r="D580" s="16" t="s">
        <v>33</v>
      </c>
      <c r="E580" s="72" t="s">
        <v>78</v>
      </c>
      <c r="F580" s="91" t="s">
        <v>309</v>
      </c>
      <c r="G580" s="10">
        <v>200</v>
      </c>
      <c r="H580" s="96">
        <f>H581</f>
        <v>606623.07999999996</v>
      </c>
      <c r="I580" s="96">
        <f t="shared" ref="I580:M580" si="362">I581</f>
        <v>606623.07999999996</v>
      </c>
      <c r="J580" s="96">
        <f t="shared" si="362"/>
        <v>0</v>
      </c>
      <c r="K580" s="96">
        <f t="shared" si="362"/>
        <v>0</v>
      </c>
      <c r="L580" s="96">
        <f t="shared" si="362"/>
        <v>0</v>
      </c>
      <c r="M580" s="96">
        <f t="shared" si="362"/>
        <v>0</v>
      </c>
    </row>
    <row r="581" spans="1:13" ht="37.5">
      <c r="A581" s="89"/>
      <c r="B581" s="48" t="s">
        <v>17</v>
      </c>
      <c r="C581" s="17" t="s">
        <v>7</v>
      </c>
      <c r="D581" s="16" t="s">
        <v>33</v>
      </c>
      <c r="E581" s="72" t="s">
        <v>78</v>
      </c>
      <c r="F581" s="91" t="s">
        <v>309</v>
      </c>
      <c r="G581" s="10">
        <v>240</v>
      </c>
      <c r="H581" s="96">
        <v>606623.07999999996</v>
      </c>
      <c r="I581" s="96">
        <v>606623.07999999996</v>
      </c>
      <c r="J581" s="58">
        <v>0</v>
      </c>
      <c r="K581" s="58">
        <v>0</v>
      </c>
      <c r="L581" s="58">
        <v>0</v>
      </c>
      <c r="M581" s="58">
        <v>0</v>
      </c>
    </row>
    <row r="582" spans="1:13" ht="18.75">
      <c r="A582" s="89"/>
      <c r="B582" s="48" t="s">
        <v>312</v>
      </c>
      <c r="C582" s="17" t="s">
        <v>7</v>
      </c>
      <c r="D582" s="16" t="s">
        <v>33</v>
      </c>
      <c r="E582" s="72" t="s">
        <v>78</v>
      </c>
      <c r="F582" s="91" t="s">
        <v>310</v>
      </c>
      <c r="G582" s="10"/>
      <c r="H582" s="96">
        <f>H583</f>
        <v>31927.54</v>
      </c>
      <c r="I582" s="96">
        <f t="shared" ref="I582:M582" si="363">I583</f>
        <v>0</v>
      </c>
      <c r="J582" s="96">
        <f t="shared" si="363"/>
        <v>0</v>
      </c>
      <c r="K582" s="96">
        <f t="shared" si="363"/>
        <v>0</v>
      </c>
      <c r="L582" s="96">
        <f t="shared" si="363"/>
        <v>0</v>
      </c>
      <c r="M582" s="96">
        <f t="shared" si="363"/>
        <v>0</v>
      </c>
    </row>
    <row r="583" spans="1:13" ht="37.5">
      <c r="A583" s="89"/>
      <c r="B583" s="48" t="s">
        <v>18</v>
      </c>
      <c r="C583" s="17" t="s">
        <v>7</v>
      </c>
      <c r="D583" s="16" t="s">
        <v>33</v>
      </c>
      <c r="E583" s="72" t="s">
        <v>78</v>
      </c>
      <c r="F583" s="91" t="s">
        <v>310</v>
      </c>
      <c r="G583" s="10">
        <v>200</v>
      </c>
      <c r="H583" s="96">
        <f>H584</f>
        <v>31927.54</v>
      </c>
      <c r="I583" s="96">
        <f t="shared" ref="I583:M583" si="364">I584</f>
        <v>0</v>
      </c>
      <c r="J583" s="96">
        <f t="shared" si="364"/>
        <v>0</v>
      </c>
      <c r="K583" s="96">
        <f t="shared" si="364"/>
        <v>0</v>
      </c>
      <c r="L583" s="96">
        <f t="shared" si="364"/>
        <v>0</v>
      </c>
      <c r="M583" s="96">
        <f t="shared" si="364"/>
        <v>0</v>
      </c>
    </row>
    <row r="584" spans="1:13" ht="37.5">
      <c r="A584" s="89"/>
      <c r="B584" s="48" t="s">
        <v>17</v>
      </c>
      <c r="C584" s="17" t="s">
        <v>7</v>
      </c>
      <c r="D584" s="16" t="s">
        <v>33</v>
      </c>
      <c r="E584" s="72" t="s">
        <v>78</v>
      </c>
      <c r="F584" s="91" t="s">
        <v>310</v>
      </c>
      <c r="G584" s="10">
        <v>240</v>
      </c>
      <c r="H584" s="96">
        <v>31927.54</v>
      </c>
      <c r="I584" s="96">
        <v>0</v>
      </c>
      <c r="J584" s="58">
        <v>0</v>
      </c>
      <c r="K584" s="58">
        <v>0</v>
      </c>
      <c r="L584" s="58">
        <v>0</v>
      </c>
      <c r="M584" s="58">
        <v>0</v>
      </c>
    </row>
    <row r="585" spans="1:13" ht="18.75">
      <c r="A585" s="24" t="s">
        <v>9</v>
      </c>
      <c r="B585" s="23" t="s">
        <v>36</v>
      </c>
      <c r="C585" s="12" t="s">
        <v>7</v>
      </c>
      <c r="D585" s="11" t="s">
        <v>33</v>
      </c>
      <c r="E585" s="11" t="s">
        <v>32</v>
      </c>
      <c r="F585" s="45" t="s">
        <v>1</v>
      </c>
      <c r="G585" s="20" t="s">
        <v>9</v>
      </c>
      <c r="H585" s="99">
        <f>H586</f>
        <v>1157625</v>
      </c>
      <c r="I585" s="99">
        <f t="shared" ref="I585:M585" si="365">I586</f>
        <v>1122896.25</v>
      </c>
      <c r="J585" s="99">
        <f t="shared" si="365"/>
        <v>0</v>
      </c>
      <c r="K585" s="99">
        <f t="shared" si="365"/>
        <v>0</v>
      </c>
      <c r="L585" s="99">
        <f t="shared" si="365"/>
        <v>0</v>
      </c>
      <c r="M585" s="99">
        <f t="shared" si="365"/>
        <v>0</v>
      </c>
    </row>
    <row r="586" spans="1:13" ht="93.75">
      <c r="A586" s="66"/>
      <c r="B586" s="48" t="s">
        <v>279</v>
      </c>
      <c r="C586" s="12" t="s">
        <v>7</v>
      </c>
      <c r="D586" s="11" t="s">
        <v>33</v>
      </c>
      <c r="E586" s="11" t="s">
        <v>32</v>
      </c>
      <c r="F586" s="11" t="s">
        <v>278</v>
      </c>
      <c r="G586" s="10"/>
      <c r="H586" s="96">
        <f>H587</f>
        <v>1157625</v>
      </c>
      <c r="I586" s="96">
        <f t="shared" ref="I586:M586" si="366">I587</f>
        <v>1122896.25</v>
      </c>
      <c r="J586" s="96">
        <f t="shared" si="366"/>
        <v>0</v>
      </c>
      <c r="K586" s="96">
        <f t="shared" si="366"/>
        <v>0</v>
      </c>
      <c r="L586" s="96">
        <f t="shared" si="366"/>
        <v>0</v>
      </c>
      <c r="M586" s="96">
        <f t="shared" si="366"/>
        <v>0</v>
      </c>
    </row>
    <row r="587" spans="1:13" ht="18.75">
      <c r="A587" s="66"/>
      <c r="B587" s="18" t="s">
        <v>35</v>
      </c>
      <c r="C587" s="12" t="s">
        <v>7</v>
      </c>
      <c r="D587" s="11" t="s">
        <v>33</v>
      </c>
      <c r="E587" s="11" t="s">
        <v>32</v>
      </c>
      <c r="F587" s="11" t="s">
        <v>278</v>
      </c>
      <c r="G587" s="10">
        <v>300</v>
      </c>
      <c r="H587" s="96">
        <f>H588</f>
        <v>1157625</v>
      </c>
      <c r="I587" s="96">
        <f t="shared" ref="I587:M587" si="367">I588</f>
        <v>1122896.25</v>
      </c>
      <c r="J587" s="96">
        <f t="shared" si="367"/>
        <v>0</v>
      </c>
      <c r="K587" s="96">
        <f t="shared" si="367"/>
        <v>0</v>
      </c>
      <c r="L587" s="96">
        <f t="shared" si="367"/>
        <v>0</v>
      </c>
      <c r="M587" s="96">
        <f t="shared" si="367"/>
        <v>0</v>
      </c>
    </row>
    <row r="588" spans="1:13" ht="37.5">
      <c r="A588" s="66"/>
      <c r="B588" s="13" t="s">
        <v>34</v>
      </c>
      <c r="C588" s="12" t="s">
        <v>7</v>
      </c>
      <c r="D588" s="11" t="s">
        <v>33</v>
      </c>
      <c r="E588" s="11" t="s">
        <v>32</v>
      </c>
      <c r="F588" s="11" t="s">
        <v>278</v>
      </c>
      <c r="G588" s="10">
        <v>320</v>
      </c>
      <c r="H588" s="96">
        <v>1157625</v>
      </c>
      <c r="I588" s="96">
        <v>1122896.25</v>
      </c>
      <c r="J588" s="58">
        <v>0</v>
      </c>
      <c r="K588" s="58">
        <v>0</v>
      </c>
      <c r="L588" s="58">
        <v>0</v>
      </c>
      <c r="M588" s="58">
        <v>0</v>
      </c>
    </row>
    <row r="589" spans="1:13" ht="37.5">
      <c r="A589" s="24" t="s">
        <v>9</v>
      </c>
      <c r="B589" s="23" t="s">
        <v>29</v>
      </c>
      <c r="C589" s="22" t="s">
        <v>7</v>
      </c>
      <c r="D589" s="21" t="s">
        <v>26</v>
      </c>
      <c r="E589" s="21" t="s">
        <v>2</v>
      </c>
      <c r="F589" s="21" t="s">
        <v>1</v>
      </c>
      <c r="G589" s="20" t="s">
        <v>9</v>
      </c>
      <c r="H589" s="99">
        <f>H590</f>
        <v>133303</v>
      </c>
      <c r="I589" s="99">
        <f t="shared" ref="I589:M589" si="368">I590</f>
        <v>30303</v>
      </c>
      <c r="J589" s="99">
        <f t="shared" si="368"/>
        <v>105000</v>
      </c>
      <c r="K589" s="99">
        <f t="shared" si="368"/>
        <v>0</v>
      </c>
      <c r="L589" s="99">
        <f t="shared" si="368"/>
        <v>25000</v>
      </c>
      <c r="M589" s="99">
        <f t="shared" si="368"/>
        <v>0</v>
      </c>
    </row>
    <row r="590" spans="1:13" ht="18.75">
      <c r="A590" s="19" t="s">
        <v>9</v>
      </c>
      <c r="B590" s="18" t="s">
        <v>28</v>
      </c>
      <c r="C590" s="17" t="s">
        <v>7</v>
      </c>
      <c r="D590" s="16" t="s">
        <v>26</v>
      </c>
      <c r="E590" s="16" t="s">
        <v>5</v>
      </c>
      <c r="F590" s="16" t="s">
        <v>1</v>
      </c>
      <c r="G590" s="15" t="s">
        <v>9</v>
      </c>
      <c r="H590" s="94">
        <f>H591+H594</f>
        <v>133303</v>
      </c>
      <c r="I590" s="94">
        <f>I591+I594</f>
        <v>30303</v>
      </c>
      <c r="J590" s="94">
        <f t="shared" ref="J590:M590" si="369">J591</f>
        <v>105000</v>
      </c>
      <c r="K590" s="94">
        <f t="shared" si="369"/>
        <v>0</v>
      </c>
      <c r="L590" s="94">
        <f t="shared" si="369"/>
        <v>25000</v>
      </c>
      <c r="M590" s="94">
        <f t="shared" si="369"/>
        <v>0</v>
      </c>
    </row>
    <row r="591" spans="1:13" ht="37.5">
      <c r="A591" s="19" t="s">
        <v>9</v>
      </c>
      <c r="B591" s="18" t="s">
        <v>27</v>
      </c>
      <c r="C591" s="17" t="s">
        <v>7</v>
      </c>
      <c r="D591" s="16" t="s">
        <v>26</v>
      </c>
      <c r="E591" s="16" t="s">
        <v>5</v>
      </c>
      <c r="F591" s="16" t="s">
        <v>25</v>
      </c>
      <c r="G591" s="15" t="s">
        <v>9</v>
      </c>
      <c r="H591" s="94">
        <f>H592</f>
        <v>103000</v>
      </c>
      <c r="I591" s="94">
        <f t="shared" ref="I591:M591" si="370">I592</f>
        <v>0</v>
      </c>
      <c r="J591" s="94">
        <f t="shared" si="370"/>
        <v>105000</v>
      </c>
      <c r="K591" s="94">
        <f t="shared" si="370"/>
        <v>0</v>
      </c>
      <c r="L591" s="94">
        <f t="shared" si="370"/>
        <v>25000</v>
      </c>
      <c r="M591" s="94">
        <f t="shared" si="370"/>
        <v>0</v>
      </c>
    </row>
    <row r="592" spans="1:13" ht="37.5">
      <c r="A592" s="19" t="s">
        <v>9</v>
      </c>
      <c r="B592" s="18" t="s">
        <v>18</v>
      </c>
      <c r="C592" s="17" t="s">
        <v>7</v>
      </c>
      <c r="D592" s="16" t="s">
        <v>26</v>
      </c>
      <c r="E592" s="16" t="s">
        <v>5</v>
      </c>
      <c r="F592" s="16" t="s">
        <v>25</v>
      </c>
      <c r="G592" s="15">
        <v>200</v>
      </c>
      <c r="H592" s="94">
        <f>H593</f>
        <v>103000</v>
      </c>
      <c r="I592" s="100">
        <v>0</v>
      </c>
      <c r="J592" s="101">
        <v>105000</v>
      </c>
      <c r="K592" s="101">
        <v>0</v>
      </c>
      <c r="L592" s="101">
        <v>25000</v>
      </c>
      <c r="M592" s="95">
        <v>0</v>
      </c>
    </row>
    <row r="593" spans="1:13" ht="37.5">
      <c r="A593" s="14" t="s">
        <v>9</v>
      </c>
      <c r="B593" s="13" t="s">
        <v>17</v>
      </c>
      <c r="C593" s="17" t="s">
        <v>7</v>
      </c>
      <c r="D593" s="16" t="s">
        <v>26</v>
      </c>
      <c r="E593" s="16" t="s">
        <v>5</v>
      </c>
      <c r="F593" s="16" t="s">
        <v>25</v>
      </c>
      <c r="G593" s="10" t="s">
        <v>14</v>
      </c>
      <c r="H593" s="96">
        <v>103000</v>
      </c>
      <c r="I593" s="97">
        <v>0</v>
      </c>
      <c r="J593" s="98">
        <v>105000</v>
      </c>
      <c r="K593" s="98">
        <v>0</v>
      </c>
      <c r="L593" s="98">
        <v>25000</v>
      </c>
      <c r="M593" s="58">
        <v>0</v>
      </c>
    </row>
    <row r="594" spans="1:13" ht="75">
      <c r="A594" s="70"/>
      <c r="B594" s="13" t="s">
        <v>287</v>
      </c>
      <c r="C594" s="12" t="s">
        <v>7</v>
      </c>
      <c r="D594" s="11" t="s">
        <v>26</v>
      </c>
      <c r="E594" s="11" t="s">
        <v>5</v>
      </c>
      <c r="F594" s="45">
        <v>71830</v>
      </c>
      <c r="G594" s="55"/>
      <c r="H594" s="96">
        <f>H595</f>
        <v>30303</v>
      </c>
      <c r="I594" s="96">
        <f t="shared" ref="I594:M594" si="371">I595</f>
        <v>30303</v>
      </c>
      <c r="J594" s="96">
        <f t="shared" si="371"/>
        <v>0</v>
      </c>
      <c r="K594" s="96">
        <f t="shared" si="371"/>
        <v>0</v>
      </c>
      <c r="L594" s="96">
        <f t="shared" si="371"/>
        <v>0</v>
      </c>
      <c r="M594" s="96">
        <f t="shared" si="371"/>
        <v>0</v>
      </c>
    </row>
    <row r="595" spans="1:13" ht="37.5">
      <c r="A595" s="70"/>
      <c r="B595" s="18" t="s">
        <v>18</v>
      </c>
      <c r="C595" s="17" t="s">
        <v>7</v>
      </c>
      <c r="D595" s="16" t="s">
        <v>26</v>
      </c>
      <c r="E595" s="16" t="s">
        <v>5</v>
      </c>
      <c r="F595" s="16">
        <v>71830</v>
      </c>
      <c r="G595" s="10">
        <v>200</v>
      </c>
      <c r="H595" s="96">
        <f>H596</f>
        <v>30303</v>
      </c>
      <c r="I595" s="96">
        <f t="shared" ref="I595:M595" si="372">I596</f>
        <v>30303</v>
      </c>
      <c r="J595" s="96">
        <f t="shared" si="372"/>
        <v>0</v>
      </c>
      <c r="K595" s="96">
        <f t="shared" si="372"/>
        <v>0</v>
      </c>
      <c r="L595" s="96">
        <f t="shared" si="372"/>
        <v>0</v>
      </c>
      <c r="M595" s="96">
        <f t="shared" si="372"/>
        <v>0</v>
      </c>
    </row>
    <row r="596" spans="1:13" ht="37.5">
      <c r="A596" s="70"/>
      <c r="B596" s="13" t="s">
        <v>17</v>
      </c>
      <c r="C596" s="12" t="s">
        <v>7</v>
      </c>
      <c r="D596" s="11" t="s">
        <v>26</v>
      </c>
      <c r="E596" s="11" t="s">
        <v>5</v>
      </c>
      <c r="F596" s="45">
        <v>71830</v>
      </c>
      <c r="G596" s="10">
        <v>240</v>
      </c>
      <c r="H596" s="96">
        <v>30303</v>
      </c>
      <c r="I596" s="96">
        <v>30303</v>
      </c>
      <c r="J596" s="58">
        <v>0</v>
      </c>
      <c r="K596" s="58">
        <v>0</v>
      </c>
      <c r="L596" s="58">
        <v>0</v>
      </c>
      <c r="M596" s="58">
        <v>0</v>
      </c>
    </row>
    <row r="597" spans="1:13" ht="37.5">
      <c r="A597" s="24" t="s">
        <v>9</v>
      </c>
      <c r="B597" s="23" t="s">
        <v>24</v>
      </c>
      <c r="C597" s="22" t="s">
        <v>7</v>
      </c>
      <c r="D597" s="21" t="s">
        <v>16</v>
      </c>
      <c r="E597" s="21" t="s">
        <v>2</v>
      </c>
      <c r="F597" s="21" t="s">
        <v>1</v>
      </c>
      <c r="G597" s="20" t="s">
        <v>9</v>
      </c>
      <c r="H597" s="99">
        <f>H598</f>
        <v>1649981.41</v>
      </c>
      <c r="I597" s="99">
        <f t="shared" ref="I597:M597" si="373">I598</f>
        <v>1300000</v>
      </c>
      <c r="J597" s="99">
        <f t="shared" si="373"/>
        <v>550000</v>
      </c>
      <c r="K597" s="99">
        <f t="shared" si="373"/>
        <v>0</v>
      </c>
      <c r="L597" s="99">
        <f t="shared" si="373"/>
        <v>50000</v>
      </c>
      <c r="M597" s="99">
        <f t="shared" si="373"/>
        <v>0</v>
      </c>
    </row>
    <row r="598" spans="1:13" ht="37.5">
      <c r="A598" s="68" t="s">
        <v>9</v>
      </c>
      <c r="B598" s="13" t="s">
        <v>23</v>
      </c>
      <c r="C598" s="12" t="s">
        <v>7</v>
      </c>
      <c r="D598" s="11" t="s">
        <v>16</v>
      </c>
      <c r="E598" s="11" t="s">
        <v>5</v>
      </c>
      <c r="F598" s="45" t="s">
        <v>1</v>
      </c>
      <c r="G598" s="55" t="s">
        <v>9</v>
      </c>
      <c r="H598" s="96">
        <f t="shared" ref="H598:M598" si="374">H599</f>
        <v>1649981.41</v>
      </c>
      <c r="I598" s="96">
        <f t="shared" si="374"/>
        <v>1300000</v>
      </c>
      <c r="J598" s="96">
        <f t="shared" si="374"/>
        <v>550000</v>
      </c>
      <c r="K598" s="96">
        <f t="shared" si="374"/>
        <v>0</v>
      </c>
      <c r="L598" s="96">
        <f t="shared" si="374"/>
        <v>50000</v>
      </c>
      <c r="M598" s="96">
        <f t="shared" si="374"/>
        <v>0</v>
      </c>
    </row>
    <row r="599" spans="1:13" ht="56.25">
      <c r="A599" s="24" t="s">
        <v>9</v>
      </c>
      <c r="B599" s="23" t="s">
        <v>19</v>
      </c>
      <c r="C599" s="22" t="s">
        <v>7</v>
      </c>
      <c r="D599" s="21" t="s">
        <v>16</v>
      </c>
      <c r="E599" s="21" t="s">
        <v>5</v>
      </c>
      <c r="F599" s="21" t="s">
        <v>15</v>
      </c>
      <c r="G599" s="20" t="s">
        <v>9</v>
      </c>
      <c r="H599" s="99">
        <f>H600+H602</f>
        <v>1649981.41</v>
      </c>
      <c r="I599" s="99">
        <f>I601+I603</f>
        <v>1300000</v>
      </c>
      <c r="J599" s="99">
        <f t="shared" ref="J599:M599" si="375">J600</f>
        <v>550000</v>
      </c>
      <c r="K599" s="99">
        <f t="shared" si="375"/>
        <v>0</v>
      </c>
      <c r="L599" s="99">
        <f t="shared" si="375"/>
        <v>50000</v>
      </c>
      <c r="M599" s="99">
        <f t="shared" si="375"/>
        <v>0</v>
      </c>
    </row>
    <row r="600" spans="1:13" ht="37.5">
      <c r="A600" s="19" t="s">
        <v>9</v>
      </c>
      <c r="B600" s="18" t="s">
        <v>18</v>
      </c>
      <c r="C600" s="17" t="s">
        <v>7</v>
      </c>
      <c r="D600" s="16" t="s">
        <v>16</v>
      </c>
      <c r="E600" s="16" t="s">
        <v>5</v>
      </c>
      <c r="F600" s="16" t="s">
        <v>15</v>
      </c>
      <c r="G600" s="15">
        <v>200</v>
      </c>
      <c r="H600" s="94">
        <f>H601</f>
        <v>49781.41</v>
      </c>
      <c r="I600" s="94">
        <f t="shared" ref="I600:M600" si="376">I601</f>
        <v>0</v>
      </c>
      <c r="J600" s="94">
        <f t="shared" si="376"/>
        <v>550000</v>
      </c>
      <c r="K600" s="94">
        <f t="shared" si="376"/>
        <v>0</v>
      </c>
      <c r="L600" s="94">
        <f t="shared" si="376"/>
        <v>50000</v>
      </c>
      <c r="M600" s="94">
        <f t="shared" si="376"/>
        <v>0</v>
      </c>
    </row>
    <row r="601" spans="1:13" ht="37.5">
      <c r="A601" s="14" t="s">
        <v>9</v>
      </c>
      <c r="B601" s="13" t="s">
        <v>17</v>
      </c>
      <c r="C601" s="12" t="s">
        <v>7</v>
      </c>
      <c r="D601" s="11" t="s">
        <v>16</v>
      </c>
      <c r="E601" s="11" t="s">
        <v>5</v>
      </c>
      <c r="F601" s="11" t="s">
        <v>15</v>
      </c>
      <c r="G601" s="10" t="s">
        <v>14</v>
      </c>
      <c r="H601" s="96">
        <v>49781.41</v>
      </c>
      <c r="I601" s="97">
        <v>0</v>
      </c>
      <c r="J601" s="98">
        <v>550000</v>
      </c>
      <c r="K601" s="98">
        <v>0</v>
      </c>
      <c r="L601" s="98">
        <v>50000</v>
      </c>
      <c r="M601" s="58">
        <v>0</v>
      </c>
    </row>
    <row r="602" spans="1:13" ht="37.5">
      <c r="A602" s="80"/>
      <c r="B602" s="18" t="s">
        <v>133</v>
      </c>
      <c r="C602" s="12" t="s">
        <v>7</v>
      </c>
      <c r="D602" s="11" t="s">
        <v>16</v>
      </c>
      <c r="E602" s="11" t="s">
        <v>5</v>
      </c>
      <c r="F602" s="11" t="s">
        <v>15</v>
      </c>
      <c r="G602" s="10">
        <v>600</v>
      </c>
      <c r="H602" s="96">
        <f>H603</f>
        <v>1600200</v>
      </c>
      <c r="I602" s="96">
        <f t="shared" ref="I602:M602" si="377">I603</f>
        <v>1300000</v>
      </c>
      <c r="J602" s="96">
        <f t="shared" si="377"/>
        <v>0</v>
      </c>
      <c r="K602" s="96">
        <f t="shared" si="377"/>
        <v>0</v>
      </c>
      <c r="L602" s="96">
        <f t="shared" si="377"/>
        <v>0</v>
      </c>
      <c r="M602" s="96">
        <f t="shared" si="377"/>
        <v>0</v>
      </c>
    </row>
    <row r="603" spans="1:13" ht="18.75">
      <c r="A603" s="80"/>
      <c r="B603" s="13" t="s">
        <v>132</v>
      </c>
      <c r="C603" s="12" t="s">
        <v>7</v>
      </c>
      <c r="D603" s="11" t="s">
        <v>16</v>
      </c>
      <c r="E603" s="11" t="s">
        <v>5</v>
      </c>
      <c r="F603" s="11" t="s">
        <v>15</v>
      </c>
      <c r="G603" s="10">
        <v>610</v>
      </c>
      <c r="H603" s="96">
        <v>1600200</v>
      </c>
      <c r="I603" s="96">
        <v>1300000</v>
      </c>
      <c r="J603" s="58">
        <v>0</v>
      </c>
      <c r="K603" s="58">
        <v>0</v>
      </c>
      <c r="L603" s="58">
        <v>0</v>
      </c>
      <c r="M603" s="58">
        <v>0</v>
      </c>
    </row>
    <row r="604" spans="1:13" ht="37.5">
      <c r="A604" s="24" t="s">
        <v>9</v>
      </c>
      <c r="B604" s="23" t="s">
        <v>13</v>
      </c>
      <c r="C604" s="22" t="s">
        <v>7</v>
      </c>
      <c r="D604" s="21" t="s">
        <v>6</v>
      </c>
      <c r="E604" s="21" t="s">
        <v>2</v>
      </c>
      <c r="F604" s="21" t="s">
        <v>1</v>
      </c>
      <c r="G604" s="20" t="s">
        <v>9</v>
      </c>
      <c r="H604" s="99">
        <f>H605+H606</f>
        <v>1740738.4</v>
      </c>
      <c r="I604" s="99">
        <f t="shared" ref="I604:M604" si="378">I605</f>
        <v>0</v>
      </c>
      <c r="J604" s="99">
        <f t="shared" si="378"/>
        <v>0</v>
      </c>
      <c r="K604" s="99">
        <f t="shared" si="378"/>
        <v>0</v>
      </c>
      <c r="L604" s="99">
        <f t="shared" si="378"/>
        <v>0</v>
      </c>
      <c r="M604" s="99">
        <f t="shared" si="378"/>
        <v>0</v>
      </c>
    </row>
    <row r="605" spans="1:13" ht="37.5">
      <c r="A605" s="19" t="s">
        <v>9</v>
      </c>
      <c r="B605" s="18" t="s">
        <v>12</v>
      </c>
      <c r="C605" s="17" t="s">
        <v>7</v>
      </c>
      <c r="D605" s="16" t="s">
        <v>6</v>
      </c>
      <c r="E605" s="16" t="s">
        <v>5</v>
      </c>
      <c r="F605" s="16" t="s">
        <v>1</v>
      </c>
      <c r="G605" s="15" t="s">
        <v>9</v>
      </c>
      <c r="H605" s="94">
        <f>H609</f>
        <v>840738.4</v>
      </c>
      <c r="I605" s="94">
        <f t="shared" ref="I605:M605" si="379">I609</f>
        <v>0</v>
      </c>
      <c r="J605" s="94">
        <f t="shared" si="379"/>
        <v>0</v>
      </c>
      <c r="K605" s="94">
        <f t="shared" si="379"/>
        <v>0</v>
      </c>
      <c r="L605" s="94">
        <f t="shared" si="379"/>
        <v>0</v>
      </c>
      <c r="M605" s="94">
        <f t="shared" si="379"/>
        <v>0</v>
      </c>
    </row>
    <row r="606" spans="1:13" ht="56.25">
      <c r="A606" s="60"/>
      <c r="B606" s="18" t="s">
        <v>264</v>
      </c>
      <c r="C606" s="17" t="s">
        <v>7</v>
      </c>
      <c r="D606" s="16" t="s">
        <v>6</v>
      </c>
      <c r="E606" s="16" t="s">
        <v>5</v>
      </c>
      <c r="F606" s="16">
        <v>19990</v>
      </c>
      <c r="G606" s="15"/>
      <c r="H606" s="94">
        <f>H607</f>
        <v>900000</v>
      </c>
      <c r="I606" s="94">
        <f t="shared" ref="I606:M606" si="380">I607</f>
        <v>0</v>
      </c>
      <c r="J606" s="94">
        <f t="shared" si="380"/>
        <v>0</v>
      </c>
      <c r="K606" s="94">
        <f t="shared" si="380"/>
        <v>0</v>
      </c>
      <c r="L606" s="94">
        <f t="shared" si="380"/>
        <v>0</v>
      </c>
      <c r="M606" s="94">
        <f t="shared" si="380"/>
        <v>0</v>
      </c>
    </row>
    <row r="607" spans="1:13" ht="18.75">
      <c r="A607" s="60"/>
      <c r="B607" s="18" t="s">
        <v>44</v>
      </c>
      <c r="C607" s="17" t="s">
        <v>7</v>
      </c>
      <c r="D607" s="16" t="s">
        <v>6</v>
      </c>
      <c r="E607" s="16" t="s">
        <v>5</v>
      </c>
      <c r="F607" s="16">
        <v>19990</v>
      </c>
      <c r="G607" s="15">
        <v>800</v>
      </c>
      <c r="H607" s="94">
        <f>H608</f>
        <v>900000</v>
      </c>
      <c r="I607" s="94">
        <f t="shared" ref="I607:M607" si="381">I608</f>
        <v>0</v>
      </c>
      <c r="J607" s="94">
        <f t="shared" si="381"/>
        <v>0</v>
      </c>
      <c r="K607" s="94">
        <f t="shared" si="381"/>
        <v>0</v>
      </c>
      <c r="L607" s="94">
        <f t="shared" si="381"/>
        <v>0</v>
      </c>
      <c r="M607" s="94">
        <f t="shared" si="381"/>
        <v>0</v>
      </c>
    </row>
    <row r="608" spans="1:13" ht="56.25">
      <c r="A608" s="60"/>
      <c r="B608" s="18" t="s">
        <v>43</v>
      </c>
      <c r="C608" s="17" t="s">
        <v>7</v>
      </c>
      <c r="D608" s="16" t="s">
        <v>6</v>
      </c>
      <c r="E608" s="16" t="s">
        <v>5</v>
      </c>
      <c r="F608" s="16">
        <v>19990</v>
      </c>
      <c r="G608" s="15">
        <v>810</v>
      </c>
      <c r="H608" s="94">
        <v>900000</v>
      </c>
      <c r="I608" s="94">
        <v>0</v>
      </c>
      <c r="J608" s="94">
        <v>0</v>
      </c>
      <c r="K608" s="94">
        <v>0</v>
      </c>
      <c r="L608" s="94">
        <v>0</v>
      </c>
      <c r="M608" s="94">
        <v>0</v>
      </c>
    </row>
    <row r="609" spans="1:13" ht="56.25">
      <c r="A609" s="19" t="s">
        <v>9</v>
      </c>
      <c r="B609" s="18" t="s">
        <v>11</v>
      </c>
      <c r="C609" s="17" t="s">
        <v>7</v>
      </c>
      <c r="D609" s="16" t="s">
        <v>6</v>
      </c>
      <c r="E609" s="16" t="s">
        <v>5</v>
      </c>
      <c r="F609" s="16" t="s">
        <v>4</v>
      </c>
      <c r="G609" s="15" t="s">
        <v>9</v>
      </c>
      <c r="H609" s="94">
        <f>H610</f>
        <v>840738.4</v>
      </c>
      <c r="I609" s="94">
        <f t="shared" ref="I609:M609" si="382">I610</f>
        <v>0</v>
      </c>
      <c r="J609" s="94">
        <f t="shared" si="382"/>
        <v>0</v>
      </c>
      <c r="K609" s="94">
        <f t="shared" si="382"/>
        <v>0</v>
      </c>
      <c r="L609" s="94">
        <f t="shared" si="382"/>
        <v>0</v>
      </c>
      <c r="M609" s="94">
        <f t="shared" si="382"/>
        <v>0</v>
      </c>
    </row>
    <row r="610" spans="1:13" ht="18.75">
      <c r="A610" s="19" t="s">
        <v>9</v>
      </c>
      <c r="B610" s="18" t="s">
        <v>10</v>
      </c>
      <c r="C610" s="17" t="s">
        <v>7</v>
      </c>
      <c r="D610" s="16" t="s">
        <v>6</v>
      </c>
      <c r="E610" s="16" t="s">
        <v>5</v>
      </c>
      <c r="F610" s="16" t="s">
        <v>4</v>
      </c>
      <c r="G610" s="15">
        <v>500</v>
      </c>
      <c r="H610" s="94">
        <f>H611</f>
        <v>840738.4</v>
      </c>
      <c r="I610" s="94">
        <f t="shared" ref="I610:M610" si="383">I611</f>
        <v>0</v>
      </c>
      <c r="J610" s="94">
        <f t="shared" si="383"/>
        <v>0</v>
      </c>
      <c r="K610" s="94">
        <f t="shared" si="383"/>
        <v>0</v>
      </c>
      <c r="L610" s="94">
        <f t="shared" si="383"/>
        <v>0</v>
      </c>
      <c r="M610" s="94">
        <f t="shared" si="383"/>
        <v>0</v>
      </c>
    </row>
    <row r="611" spans="1:13" ht="18.75">
      <c r="A611" s="14" t="s">
        <v>9</v>
      </c>
      <c r="B611" s="13" t="s">
        <v>8</v>
      </c>
      <c r="C611" s="12" t="s">
        <v>7</v>
      </c>
      <c r="D611" s="11" t="s">
        <v>6</v>
      </c>
      <c r="E611" s="11" t="s">
        <v>5</v>
      </c>
      <c r="F611" s="11" t="s">
        <v>4</v>
      </c>
      <c r="G611" s="10" t="s">
        <v>3</v>
      </c>
      <c r="H611" s="96">
        <v>840738.4</v>
      </c>
      <c r="I611" s="97">
        <v>0</v>
      </c>
      <c r="J611" s="98">
        <v>0</v>
      </c>
      <c r="K611" s="98">
        <v>0</v>
      </c>
      <c r="L611" s="98">
        <v>0</v>
      </c>
      <c r="M611" s="58">
        <v>0</v>
      </c>
    </row>
    <row r="612" spans="1:13" ht="18.75">
      <c r="A612" s="14"/>
      <c r="B612" s="13" t="s">
        <v>260</v>
      </c>
      <c r="C612" s="12">
        <v>99</v>
      </c>
      <c r="D612" s="11">
        <v>0</v>
      </c>
      <c r="E612" s="59" t="s">
        <v>2</v>
      </c>
      <c r="F612" s="59" t="s">
        <v>1</v>
      </c>
      <c r="G612" s="10"/>
      <c r="H612" s="96">
        <f>H613</f>
        <v>5951213.7000000002</v>
      </c>
      <c r="I612" s="96">
        <f t="shared" ref="I612:M612" si="384">I613</f>
        <v>5805186.7000000002</v>
      </c>
      <c r="J612" s="96">
        <f t="shared" si="384"/>
        <v>0</v>
      </c>
      <c r="K612" s="96">
        <f t="shared" si="384"/>
        <v>0</v>
      </c>
      <c r="L612" s="96">
        <f t="shared" si="384"/>
        <v>0</v>
      </c>
      <c r="M612" s="96">
        <f t="shared" si="384"/>
        <v>0</v>
      </c>
    </row>
    <row r="613" spans="1:13" ht="37.5">
      <c r="A613" s="14"/>
      <c r="B613" s="13" t="s">
        <v>261</v>
      </c>
      <c r="C613" s="12">
        <v>99</v>
      </c>
      <c r="D613" s="11">
        <v>3</v>
      </c>
      <c r="E613" s="59" t="s">
        <v>2</v>
      </c>
      <c r="F613" s="59" t="s">
        <v>1</v>
      </c>
      <c r="G613" s="10"/>
      <c r="H613" s="96">
        <f>H614</f>
        <v>5951213.7000000002</v>
      </c>
      <c r="I613" s="96">
        <f t="shared" ref="I613:M613" si="385">I614</f>
        <v>5805186.7000000002</v>
      </c>
      <c r="J613" s="96">
        <f t="shared" si="385"/>
        <v>0</v>
      </c>
      <c r="K613" s="96">
        <f t="shared" si="385"/>
        <v>0</v>
      </c>
      <c r="L613" s="96">
        <f t="shared" si="385"/>
        <v>0</v>
      </c>
      <c r="M613" s="96">
        <f t="shared" si="385"/>
        <v>0</v>
      </c>
    </row>
    <row r="614" spans="1:13" ht="18.75">
      <c r="A614" s="14"/>
      <c r="B614" s="13" t="s">
        <v>262</v>
      </c>
      <c r="C614" s="12">
        <v>99</v>
      </c>
      <c r="D614" s="11">
        <v>3</v>
      </c>
      <c r="E614" s="59" t="s">
        <v>5</v>
      </c>
      <c r="F614" s="59" t="s">
        <v>1</v>
      </c>
      <c r="G614" s="10"/>
      <c r="H614" s="96">
        <f>H618+H615</f>
        <v>5951213.7000000002</v>
      </c>
      <c r="I614" s="96">
        <f t="shared" ref="I614:M614" si="386">I618</f>
        <v>5805186.7000000002</v>
      </c>
      <c r="J614" s="96">
        <f t="shared" si="386"/>
        <v>0</v>
      </c>
      <c r="K614" s="96">
        <f t="shared" si="386"/>
        <v>0</v>
      </c>
      <c r="L614" s="96">
        <f t="shared" si="386"/>
        <v>0</v>
      </c>
      <c r="M614" s="96">
        <f t="shared" si="386"/>
        <v>0</v>
      </c>
    </row>
    <row r="615" spans="1:13" ht="18.75">
      <c r="A615" s="14"/>
      <c r="B615" s="13" t="s">
        <v>319</v>
      </c>
      <c r="C615" s="12">
        <v>99</v>
      </c>
      <c r="D615" s="11">
        <v>3</v>
      </c>
      <c r="E615" s="59" t="s">
        <v>5</v>
      </c>
      <c r="F615" s="59" t="s">
        <v>15</v>
      </c>
      <c r="G615" s="10"/>
      <c r="H615" s="96">
        <f>H616</f>
        <v>146027</v>
      </c>
      <c r="I615" s="96">
        <f t="shared" ref="I615:M615" si="387">I616</f>
        <v>0</v>
      </c>
      <c r="J615" s="96">
        <f t="shared" si="387"/>
        <v>0</v>
      </c>
      <c r="K615" s="96">
        <f t="shared" si="387"/>
        <v>0</v>
      </c>
      <c r="L615" s="96">
        <f t="shared" si="387"/>
        <v>0</v>
      </c>
      <c r="M615" s="96">
        <f t="shared" si="387"/>
        <v>0</v>
      </c>
    </row>
    <row r="616" spans="1:13" ht="18.75">
      <c r="A616" s="14"/>
      <c r="B616" s="13" t="s">
        <v>44</v>
      </c>
      <c r="C616" s="12">
        <v>99</v>
      </c>
      <c r="D616" s="11">
        <v>3</v>
      </c>
      <c r="E616" s="59" t="s">
        <v>5</v>
      </c>
      <c r="F616" s="59" t="s">
        <v>15</v>
      </c>
      <c r="G616" s="10">
        <v>800</v>
      </c>
      <c r="H616" s="96">
        <f>H617</f>
        <v>146027</v>
      </c>
      <c r="I616" s="96">
        <f t="shared" ref="I616:M616" si="388">I617</f>
        <v>0</v>
      </c>
      <c r="J616" s="96">
        <f t="shared" si="388"/>
        <v>0</v>
      </c>
      <c r="K616" s="96">
        <f t="shared" si="388"/>
        <v>0</v>
      </c>
      <c r="L616" s="96">
        <f t="shared" si="388"/>
        <v>0</v>
      </c>
      <c r="M616" s="96">
        <f t="shared" si="388"/>
        <v>0</v>
      </c>
    </row>
    <row r="617" spans="1:13" ht="18.75">
      <c r="A617" s="14"/>
      <c r="B617" s="13" t="s">
        <v>320</v>
      </c>
      <c r="C617" s="12">
        <v>99</v>
      </c>
      <c r="D617" s="11">
        <v>3</v>
      </c>
      <c r="E617" s="59" t="s">
        <v>5</v>
      </c>
      <c r="F617" s="59" t="s">
        <v>15</v>
      </c>
      <c r="G617" s="10">
        <v>880</v>
      </c>
      <c r="H617" s="96">
        <v>146027</v>
      </c>
      <c r="I617" s="96">
        <v>0</v>
      </c>
      <c r="J617" s="96">
        <v>0</v>
      </c>
      <c r="K617" s="96">
        <v>0</v>
      </c>
      <c r="L617" s="96">
        <v>0</v>
      </c>
      <c r="M617" s="96">
        <v>0</v>
      </c>
    </row>
    <row r="618" spans="1:13" ht="37.5">
      <c r="A618" s="14"/>
      <c r="B618" s="13" t="s">
        <v>263</v>
      </c>
      <c r="C618" s="12">
        <v>99</v>
      </c>
      <c r="D618" s="11">
        <v>3</v>
      </c>
      <c r="E618" s="59" t="s">
        <v>5</v>
      </c>
      <c r="F618" s="59" t="s">
        <v>259</v>
      </c>
      <c r="G618" s="10"/>
      <c r="H618" s="96">
        <f>H619+H621</f>
        <v>5805186.7000000002</v>
      </c>
      <c r="I618" s="96">
        <f>I619+I621</f>
        <v>5805186.7000000002</v>
      </c>
      <c r="J618" s="96">
        <f t="shared" ref="J618:M618" si="389">J619</f>
        <v>0</v>
      </c>
      <c r="K618" s="96">
        <f t="shared" si="389"/>
        <v>0</v>
      </c>
      <c r="L618" s="96">
        <f t="shared" si="389"/>
        <v>0</v>
      </c>
      <c r="M618" s="96">
        <f t="shared" si="389"/>
        <v>0</v>
      </c>
    </row>
    <row r="619" spans="1:13" ht="18.75">
      <c r="A619" s="14"/>
      <c r="B619" s="13" t="s">
        <v>35</v>
      </c>
      <c r="C619" s="12">
        <v>99</v>
      </c>
      <c r="D619" s="11">
        <v>3</v>
      </c>
      <c r="E619" s="59" t="s">
        <v>5</v>
      </c>
      <c r="F619" s="59" t="s">
        <v>259</v>
      </c>
      <c r="G619" s="10">
        <v>300</v>
      </c>
      <c r="H619" s="96">
        <f>H620</f>
        <v>2030000</v>
      </c>
      <c r="I619" s="96">
        <f t="shared" ref="I619:M619" si="390">I620</f>
        <v>2030000</v>
      </c>
      <c r="J619" s="96">
        <f t="shared" si="390"/>
        <v>0</v>
      </c>
      <c r="K619" s="96">
        <f t="shared" si="390"/>
        <v>0</v>
      </c>
      <c r="L619" s="96">
        <f t="shared" si="390"/>
        <v>0</v>
      </c>
      <c r="M619" s="96">
        <f t="shared" si="390"/>
        <v>0</v>
      </c>
    </row>
    <row r="620" spans="1:13" ht="37.5">
      <c r="A620" s="14"/>
      <c r="B620" s="13" t="s">
        <v>34</v>
      </c>
      <c r="C620" s="12">
        <v>99</v>
      </c>
      <c r="D620" s="11">
        <v>3</v>
      </c>
      <c r="E620" s="59" t="s">
        <v>5</v>
      </c>
      <c r="F620" s="59" t="s">
        <v>259</v>
      </c>
      <c r="G620" s="10">
        <v>320</v>
      </c>
      <c r="H620" s="96">
        <v>2030000</v>
      </c>
      <c r="I620" s="97">
        <v>2030000</v>
      </c>
      <c r="J620" s="98">
        <v>0</v>
      </c>
      <c r="K620" s="98">
        <v>0</v>
      </c>
      <c r="L620" s="98">
        <v>0</v>
      </c>
      <c r="M620" s="58">
        <v>0</v>
      </c>
    </row>
    <row r="621" spans="1:13" ht="18.75">
      <c r="A621" s="14"/>
      <c r="B621" s="18" t="s">
        <v>10</v>
      </c>
      <c r="C621" s="12">
        <v>99</v>
      </c>
      <c r="D621" s="11">
        <v>3</v>
      </c>
      <c r="E621" s="59" t="s">
        <v>5</v>
      </c>
      <c r="F621" s="59" t="s">
        <v>259</v>
      </c>
      <c r="G621" s="10">
        <v>500</v>
      </c>
      <c r="H621" s="96">
        <f>H622</f>
        <v>3775186.7</v>
      </c>
      <c r="I621" s="96">
        <f t="shared" ref="I621:M621" si="391">I622</f>
        <v>3775186.7</v>
      </c>
      <c r="J621" s="96">
        <f t="shared" si="391"/>
        <v>0</v>
      </c>
      <c r="K621" s="96">
        <f t="shared" si="391"/>
        <v>0</v>
      </c>
      <c r="L621" s="96">
        <f t="shared" si="391"/>
        <v>0</v>
      </c>
      <c r="M621" s="96">
        <f t="shared" si="391"/>
        <v>0</v>
      </c>
    </row>
    <row r="622" spans="1:13" ht="18.75">
      <c r="A622" s="14"/>
      <c r="B622" s="13" t="s">
        <v>8</v>
      </c>
      <c r="C622" s="12">
        <v>99</v>
      </c>
      <c r="D622" s="11">
        <v>3</v>
      </c>
      <c r="E622" s="59" t="s">
        <v>5</v>
      </c>
      <c r="F622" s="59" t="s">
        <v>259</v>
      </c>
      <c r="G622" s="10">
        <v>540</v>
      </c>
      <c r="H622" s="96">
        <v>3775186.7</v>
      </c>
      <c r="I622" s="97">
        <v>3775186.7</v>
      </c>
      <c r="J622" s="98">
        <v>0</v>
      </c>
      <c r="K622" s="98">
        <v>0</v>
      </c>
      <c r="L622" s="98">
        <v>0</v>
      </c>
      <c r="M622" s="58">
        <v>0</v>
      </c>
    </row>
    <row r="623" spans="1:13" ht="18.75">
      <c r="A623" s="7"/>
      <c r="B623" s="6" t="s">
        <v>0</v>
      </c>
      <c r="C623" s="5"/>
      <c r="D623" s="4"/>
      <c r="E623" s="4"/>
      <c r="F623" s="4"/>
      <c r="G623" s="58"/>
      <c r="H623" s="58">
        <f t="shared" ref="H623:M623" si="392">H612+H383+H18</f>
        <v>1335863495.74</v>
      </c>
      <c r="I623" s="58">
        <f t="shared" si="392"/>
        <v>852237781.38000011</v>
      </c>
      <c r="J623" s="58">
        <f t="shared" si="392"/>
        <v>1038968179.11</v>
      </c>
      <c r="K623" s="58">
        <f t="shared" si="392"/>
        <v>609105162.65999997</v>
      </c>
      <c r="L623" s="58">
        <f t="shared" si="392"/>
        <v>904032343.33000004</v>
      </c>
      <c r="M623" s="58">
        <f t="shared" si="392"/>
        <v>532369441.75999999</v>
      </c>
    </row>
    <row r="624" spans="1:13" ht="18.75">
      <c r="A624" s="3"/>
      <c r="B624" s="3"/>
      <c r="C624" s="3"/>
      <c r="D624" s="3"/>
      <c r="E624" s="3"/>
      <c r="F624" s="3"/>
      <c r="G624" s="3"/>
      <c r="H624" s="41"/>
      <c r="I624" s="41"/>
      <c r="J624" s="42"/>
      <c r="K624" s="42"/>
      <c r="L624" s="42"/>
      <c r="M624" s="42"/>
    </row>
  </sheetData>
  <autoFilter ref="A17:M17">
    <filterColumn colId="2" showButton="0"/>
    <filterColumn colId="3" showButton="0"/>
    <filterColumn colId="4" showButton="0"/>
  </autoFilter>
  <mergeCells count="16">
    <mergeCell ref="A13:A16"/>
    <mergeCell ref="B13:B16"/>
    <mergeCell ref="C13:G15"/>
    <mergeCell ref="H15:I15"/>
    <mergeCell ref="J15:K15"/>
    <mergeCell ref="C16:F16"/>
    <mergeCell ref="H13:M14"/>
    <mergeCell ref="J1:M1"/>
    <mergeCell ref="J2:M2"/>
    <mergeCell ref="J3:M3"/>
    <mergeCell ref="C17:F17"/>
    <mergeCell ref="I7:M7"/>
    <mergeCell ref="L15:M15"/>
    <mergeCell ref="B9:L9"/>
    <mergeCell ref="B10:L10"/>
    <mergeCell ref="B11:L11"/>
  </mergeCells>
  <printOptions horizontalCentered="1"/>
  <pageMargins left="0.39370078740157483" right="0.39370078740157483" top="1.1811023622047245" bottom="0.39370078740157483" header="0.31496062992125984" footer="0"/>
  <pageSetup paperSize="8" scale="55" fitToHeight="0" orientation="landscape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№5</vt:lpstr>
      <vt:lpstr>'Приложение №5'!Заголовки_для_печати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AKVAREL</dc:creator>
  <cp:lastModifiedBy>User</cp:lastModifiedBy>
  <cp:lastPrinted>2022-09-07T11:19:30Z</cp:lastPrinted>
  <dcterms:created xsi:type="dcterms:W3CDTF">2021-11-12T05:58:31Z</dcterms:created>
  <dcterms:modified xsi:type="dcterms:W3CDTF">2022-10-27T04:35:44Z</dcterms:modified>
</cp:coreProperties>
</file>