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E6" i="7"/>
  <c r="E7"/>
  <c r="E8" s="1"/>
  <c r="H8"/>
  <c r="E10" i="4"/>
  <c r="G8" i="7"/>
  <c r="E17" i="3"/>
  <c r="F8" i="7"/>
  <c r="E18" i="4"/>
  <c r="J8" i="7"/>
  <c r="M8"/>
  <c r="N8"/>
  <c r="E5" i="6"/>
  <c r="E6"/>
  <c r="E7"/>
  <c r="E8"/>
  <c r="E9"/>
  <c r="G10"/>
  <c r="G25" i="5"/>
  <c r="G22" i="4"/>
  <c r="G24" i="3"/>
  <c r="F24"/>
  <c r="E23"/>
  <c r="L10" i="6" l="1"/>
  <c r="E15" i="4" l="1"/>
  <c r="F10" i="6" l="1"/>
  <c r="E10" s="1"/>
  <c r="H10" l="1"/>
  <c r="I10"/>
  <c r="K10"/>
  <c r="M10"/>
  <c r="E8" i="3"/>
  <c r="E9"/>
  <c r="E10"/>
  <c r="E11"/>
  <c r="E12"/>
  <c r="E13"/>
  <c r="E14"/>
  <c r="E15"/>
  <c r="E16"/>
  <c r="E18"/>
  <c r="E19"/>
  <c r="E20"/>
  <c r="E21"/>
  <c r="E22"/>
  <c r="E7"/>
  <c r="H24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20" i="4"/>
  <c r="E14"/>
  <c r="E9"/>
  <c r="F22"/>
  <c r="E16"/>
  <c r="E6"/>
  <c r="O25" i="5"/>
  <c r="N25"/>
  <c r="J25"/>
  <c r="I21"/>
  <c r="I15"/>
  <c r="I11"/>
  <c r="E11" i="4"/>
  <c r="E19"/>
  <c r="E8"/>
  <c r="L22"/>
  <c r="I22"/>
  <c r="E24" i="3" l="1"/>
  <c r="E25" i="5"/>
  <c r="E22" i="4"/>
  <c r="M25" i="5"/>
  <c r="K22" i="4"/>
  <c r="K25" i="5" l="1"/>
  <c r="I25"/>
  <c r="H22" i="4"/>
  <c r="M31" i="2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K24"/>
  <c r="J24" s="1"/>
  <c r="K23"/>
  <c r="J23" s="1"/>
  <c r="H23" s="1"/>
  <c r="K22"/>
  <c r="J22" s="1"/>
  <c r="H22" s="1"/>
  <c r="K21"/>
  <c r="J21" s="1"/>
  <c r="K20"/>
  <c r="J20" s="1"/>
  <c r="K19"/>
  <c r="J19" s="1"/>
  <c r="H19" s="1"/>
  <c r="K18"/>
  <c r="J18" s="1"/>
  <c r="H18" s="1"/>
  <c r="K17"/>
  <c r="J17" s="1"/>
  <c r="H17" s="1"/>
  <c r="K16"/>
  <c r="J16" s="1"/>
  <c r="K15"/>
  <c r="J15" s="1"/>
  <c r="H15" s="1"/>
  <c r="K14"/>
  <c r="J14" s="1"/>
  <c r="H14" s="1"/>
  <c r="K13"/>
  <c r="J13" s="1"/>
  <c r="H13" s="1"/>
  <c r="K12"/>
  <c r="J12" s="1"/>
  <c r="K11"/>
  <c r="J11" s="1"/>
  <c r="H11" s="1"/>
  <c r="I31"/>
  <c r="H29"/>
  <c r="G29" s="1"/>
  <c r="H28"/>
  <c r="H27"/>
  <c r="H25"/>
  <c r="H24"/>
  <c r="H21"/>
  <c r="H20"/>
  <c r="H16"/>
  <c r="H12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<sst xmlns="http://schemas.openxmlformats.org/spreadsheetml/2006/main" count="293" uniqueCount="55">
  <si>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</si>
  <si>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</si>
  <si>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</si>
  <si>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</si>
  <si>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</si>
  <si>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</si>
  <si>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</si>
  <si>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</si>
  <si>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</si>
  <si>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</si>
  <si>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</si>
  <si>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</si>
  <si>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</si>
  <si>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</si>
  <si>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</si>
  <si>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</si>
  <si>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</si>
  <si>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</si>
  <si>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</si>
  <si>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</si>
  <si>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</si>
  <si>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</si>
  <si>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</si>
  <si>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</si>
  <si>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</si>
  <si>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</si>
  <si>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</si>
  <si>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</si>
  <si>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</si>
  <si>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</si>
  <si>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</si>
  <si>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</si>
  <si>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</si>
  <si>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</si>
  <si>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</si>
  <si>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</si>
  <si>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</si>
  <si>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</si>
  <si>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</si>
  <si>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</si>
  <si>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</si>
  <si>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</si>
  <si>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</si>
  <si>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</si>
  <si>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</si>
  <si>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</si>
  <si>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</si>
  <si>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</si>
  <si>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</si>
  <si>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</si>
  <si>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</si>
  <si>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</si>
  <si>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</si>
  <si>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</si>
  <si>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дополнительных расходов на повышение оплаты труда работников бюджетной сферы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</si>
</sst>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vertical="center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"/>
  <sheetViews>
    <sheetView topLeftCell="A10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4" t="s">
        <v>30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105"/>
      <c r="O4" s="105"/>
      <c r="P4" s="28" t="s">
        <v>35</v>
      </c>
      <c r="Q4" s="4"/>
    </row>
    <row r="5" spans="1:17" s="8" customFormat="1" ht="18.75">
      <c r="A5" s="5"/>
      <c r="B5" s="106" t="s">
        <v>23</v>
      </c>
      <c r="C5" s="106" t="s">
        <v>22</v>
      </c>
      <c r="D5" s="6"/>
      <c r="E5" s="107" t="s">
        <v>27</v>
      </c>
      <c r="F5" s="108" t="s">
        <v>26</v>
      </c>
      <c r="G5" s="109"/>
      <c r="H5" s="111"/>
      <c r="I5" s="106" t="s">
        <v>28</v>
      </c>
      <c r="J5" s="108" t="s">
        <v>26</v>
      </c>
      <c r="K5" s="109"/>
      <c r="L5" s="111"/>
      <c r="M5" s="106" t="s">
        <v>31</v>
      </c>
      <c r="N5" s="108" t="s">
        <v>26</v>
      </c>
      <c r="O5" s="109"/>
      <c r="P5" s="110"/>
      <c r="Q5" s="7"/>
    </row>
    <row r="6" spans="1:17" s="8" customFormat="1" ht="356.25">
      <c r="A6" s="5"/>
      <c r="B6" s="106"/>
      <c r="C6" s="106"/>
      <c r="D6" s="6"/>
      <c r="E6" s="107"/>
      <c r="F6" s="36" t="s">
        <v>33</v>
      </c>
      <c r="G6" s="27" t="s">
        <v>34</v>
      </c>
      <c r="H6" s="27" t="s">
        <v>46</v>
      </c>
      <c r="I6" s="106"/>
      <c r="J6" s="27" t="s">
        <v>33</v>
      </c>
      <c r="K6" s="27" t="s">
        <v>34</v>
      </c>
      <c r="L6" s="27" t="s">
        <v>46</v>
      </c>
      <c r="M6" s="106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171401.23</v>
      </c>
      <c r="F7" s="48">
        <v>51401.23</v>
      </c>
      <c r="G7" s="69">
        <v>120000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3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403376.97000000003</v>
      </c>
      <c r="F10" s="48">
        <v>70689.2</v>
      </c>
      <c r="G10" s="69">
        <v>332687.77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147005.59</v>
      </c>
      <c r="F11" s="48">
        <v>0</v>
      </c>
      <c r="G11" s="69">
        <v>147005.59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576461.44999999995</v>
      </c>
      <c r="F14" s="48">
        <v>0</v>
      </c>
      <c r="G14" s="69">
        <v>576461.44999999995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417119.92</v>
      </c>
      <c r="F16" s="48">
        <v>70689.2</v>
      </c>
      <c r="G16" s="69">
        <v>346430.71999999997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90">
        <v>11</v>
      </c>
      <c r="C17" s="10" t="s">
        <v>8</v>
      </c>
      <c r="D17" s="6"/>
      <c r="E17" s="48">
        <f>G17</f>
        <v>110000</v>
      </c>
      <c r="F17" s="48">
        <v>0</v>
      </c>
      <c r="G17" s="69">
        <v>110000</v>
      </c>
      <c r="H17" s="69">
        <v>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51">
        <v>12</v>
      </c>
      <c r="C18" s="10" t="s">
        <v>7</v>
      </c>
      <c r="D18" s="6"/>
      <c r="E18" s="48">
        <f t="shared" si="0"/>
        <v>5000</v>
      </c>
      <c r="F18" s="48">
        <v>0</v>
      </c>
      <c r="G18" s="69">
        <v>0</v>
      </c>
      <c r="H18" s="69">
        <v>5000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8">
        <f t="shared" si="0"/>
        <v>1288603.98</v>
      </c>
      <c r="F19" s="48">
        <v>141775</v>
      </c>
      <c r="G19" s="69">
        <v>1146828.98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8">
        <f t="shared" si="0"/>
        <v>729121.95000000007</v>
      </c>
      <c r="F20" s="48">
        <v>64722.64</v>
      </c>
      <c r="G20" s="69">
        <v>664399.31000000006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8">
        <f t="shared" si="0"/>
        <v>415568.54000000004</v>
      </c>
      <c r="F21" s="48">
        <v>90566.2</v>
      </c>
      <c r="G21" s="69">
        <v>325002.34000000003</v>
      </c>
      <c r="H21" s="69">
        <v>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37.5">
      <c r="A22" s="5"/>
      <c r="B22" s="51">
        <v>16</v>
      </c>
      <c r="C22" s="10" t="s">
        <v>2</v>
      </c>
      <c r="D22" s="6"/>
      <c r="E22" s="48">
        <f t="shared" si="0"/>
        <v>20000</v>
      </c>
      <c r="F22" s="48">
        <v>0</v>
      </c>
      <c r="G22" s="69">
        <v>0</v>
      </c>
      <c r="H22" s="69">
        <v>20000</v>
      </c>
      <c r="I22" s="48">
        <v>0</v>
      </c>
      <c r="J22" s="69">
        <v>0</v>
      </c>
      <c r="K22" s="69">
        <v>0</v>
      </c>
      <c r="L22" s="69">
        <v>0</v>
      </c>
      <c r="M22" s="48">
        <v>0</v>
      </c>
      <c r="N22" s="69">
        <v>0</v>
      </c>
      <c r="O22" s="69">
        <v>0</v>
      </c>
      <c r="P22" s="36">
        <v>0</v>
      </c>
      <c r="Q22" s="7"/>
    </row>
    <row r="23" spans="1:17" s="8" customFormat="1" ht="18.75">
      <c r="A23" s="5"/>
      <c r="B23" s="74">
        <v>17</v>
      </c>
      <c r="C23" s="10" t="s">
        <v>50</v>
      </c>
      <c r="D23" s="6"/>
      <c r="E23" s="48">
        <f t="shared" si="0"/>
        <v>488482.01</v>
      </c>
      <c r="F23" s="48">
        <v>0</v>
      </c>
      <c r="G23" s="69">
        <v>488482.01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7"/>
    </row>
    <row r="24" spans="1:17" s="8" customFormat="1" ht="18.75">
      <c r="A24" s="11"/>
      <c r="B24" s="103" t="s">
        <v>1</v>
      </c>
      <c r="C24" s="103"/>
      <c r="D24" s="14">
        <v>540</v>
      </c>
      <c r="E24" s="49">
        <f>SUM(E7:E23)</f>
        <v>7146991.5999999996</v>
      </c>
      <c r="F24" s="49">
        <f>SUM(F7:F23)</f>
        <v>798602.27</v>
      </c>
      <c r="G24" s="49">
        <f>SUM(G7:G23)</f>
        <v>6293389.3300000001</v>
      </c>
      <c r="H24" s="49">
        <f>SUM(H7:H22)</f>
        <v>55000</v>
      </c>
      <c r="I24" s="49">
        <v>0</v>
      </c>
      <c r="J24" s="70">
        <v>0</v>
      </c>
      <c r="K24" s="70">
        <v>0</v>
      </c>
      <c r="L24" s="70">
        <v>0</v>
      </c>
      <c r="M24" s="49">
        <v>0</v>
      </c>
      <c r="N24" s="70">
        <v>0</v>
      </c>
      <c r="O24" s="70">
        <v>0</v>
      </c>
      <c r="P24" s="38">
        <v>0</v>
      </c>
      <c r="Q24" s="7" t="s">
        <v>0</v>
      </c>
    </row>
    <row r="25" spans="1:17">
      <c r="A25" s="1"/>
      <c r="B25" s="1"/>
      <c r="C25" s="1"/>
      <c r="D25" s="1"/>
      <c r="E25" s="37"/>
      <c r="F25" s="37" t="s">
        <v>0</v>
      </c>
      <c r="G25" s="1" t="s">
        <v>0</v>
      </c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</row>
  </sheetData>
  <mergeCells count="11">
    <mergeCell ref="B24:C24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6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105"/>
      <c r="O2" s="105"/>
      <c r="P2" s="105" t="s">
        <v>39</v>
      </c>
      <c r="Q2" s="105"/>
    </row>
    <row r="3" spans="1:17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09"/>
      <c r="H3" s="111"/>
      <c r="I3" s="106" t="s">
        <v>28</v>
      </c>
      <c r="J3" s="108" t="s">
        <v>26</v>
      </c>
      <c r="K3" s="109"/>
      <c r="L3" s="111"/>
      <c r="M3" s="106" t="s">
        <v>31</v>
      </c>
      <c r="N3" s="108" t="s">
        <v>26</v>
      </c>
      <c r="O3" s="109"/>
      <c r="P3" s="110"/>
      <c r="Q3" s="7"/>
    </row>
    <row r="4" spans="1:17" s="8" customFormat="1" ht="222.75" customHeight="1">
      <c r="A4" s="5"/>
      <c r="B4" s="106"/>
      <c r="C4" s="106"/>
      <c r="D4" s="6"/>
      <c r="E4" s="106"/>
      <c r="F4" s="27" t="s">
        <v>40</v>
      </c>
      <c r="G4" s="27" t="s">
        <v>41</v>
      </c>
      <c r="H4" s="27" t="s">
        <v>45</v>
      </c>
      <c r="I4" s="106"/>
      <c r="J4" s="27" t="s">
        <v>40</v>
      </c>
      <c r="K4" s="27" t="s">
        <v>41</v>
      </c>
      <c r="L4" s="27" t="s">
        <v>45</v>
      </c>
      <c r="M4" s="106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3" t="s">
        <v>1</v>
      </c>
      <c r="C25" s="103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"/>
  <sheetViews>
    <sheetView topLeftCell="A2" workbookViewId="0">
      <selection activeCell="G7" sqref="G7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86"/>
    </row>
    <row r="2" spans="1:16" ht="17.25" customHeight="1">
      <c r="A2" s="3"/>
      <c r="B2" s="86"/>
      <c r="C2" s="86"/>
      <c r="D2" s="86"/>
      <c r="E2" s="86"/>
      <c r="F2" s="86"/>
      <c r="G2" s="89"/>
      <c r="H2" s="100"/>
      <c r="I2" s="86"/>
      <c r="J2" s="86"/>
      <c r="K2" s="89"/>
      <c r="L2" s="100"/>
      <c r="M2" s="86"/>
      <c r="N2" s="64"/>
      <c r="O2" s="105" t="s">
        <v>52</v>
      </c>
      <c r="P2" s="115"/>
    </row>
    <row r="3" spans="1:16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4"/>
      <c r="H3" s="111"/>
      <c r="I3" s="112" t="s">
        <v>28</v>
      </c>
      <c r="J3" s="108" t="s">
        <v>26</v>
      </c>
      <c r="K3" s="114"/>
      <c r="L3" s="111"/>
      <c r="M3" s="106" t="s">
        <v>31</v>
      </c>
      <c r="N3" s="108" t="s">
        <v>26</v>
      </c>
      <c r="O3" s="114"/>
      <c r="P3" s="110"/>
    </row>
    <row r="4" spans="1:16" s="8" customFormat="1" ht="345.75" customHeight="1">
      <c r="A4" s="5"/>
      <c r="B4" s="106"/>
      <c r="C4" s="106"/>
      <c r="D4" s="6"/>
      <c r="E4" s="106"/>
      <c r="F4" s="80" t="s">
        <v>51</v>
      </c>
      <c r="G4" s="102" t="s">
        <v>53</v>
      </c>
      <c r="H4" s="102" t="s">
        <v>54</v>
      </c>
      <c r="I4" s="113"/>
      <c r="J4" s="78" t="s">
        <v>51</v>
      </c>
      <c r="K4" s="91" t="s">
        <v>53</v>
      </c>
      <c r="L4" s="102" t="s">
        <v>54</v>
      </c>
      <c r="M4" s="106"/>
      <c r="N4" s="79" t="s">
        <v>51</v>
      </c>
      <c r="O4" s="91" t="s">
        <v>53</v>
      </c>
      <c r="P4" s="102" t="s">
        <v>54</v>
      </c>
    </row>
    <row r="5" spans="1:16" s="8" customFormat="1" ht="102" customHeight="1">
      <c r="A5" s="5"/>
      <c r="B5" s="90">
        <v>1</v>
      </c>
      <c r="C5" s="90" t="s">
        <v>21</v>
      </c>
      <c r="D5" s="6"/>
      <c r="E5" s="92">
        <v>956640.04</v>
      </c>
      <c r="F5" s="93">
        <v>956640.04</v>
      </c>
      <c r="G5" s="94">
        <v>0</v>
      </c>
      <c r="H5" s="94">
        <v>0</v>
      </c>
      <c r="I5" s="94">
        <v>0</v>
      </c>
      <c r="J5" s="94">
        <v>0</v>
      </c>
      <c r="K5" s="94">
        <v>0</v>
      </c>
      <c r="L5" s="94">
        <v>0</v>
      </c>
      <c r="M5" s="94">
        <v>0</v>
      </c>
      <c r="N5" s="94">
        <v>0</v>
      </c>
      <c r="O5" s="94">
        <v>0</v>
      </c>
      <c r="P5" s="94">
        <v>0</v>
      </c>
    </row>
    <row r="6" spans="1:16" s="8" customFormat="1" ht="39" customHeight="1">
      <c r="A6" s="5"/>
      <c r="B6" s="101">
        <v>2</v>
      </c>
      <c r="C6" s="101" t="s">
        <v>43</v>
      </c>
      <c r="D6" s="6"/>
      <c r="E6" s="92">
        <f>F6</f>
        <v>165359</v>
      </c>
      <c r="F6" s="96">
        <v>165359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</row>
    <row r="7" spans="1:16" s="8" customFormat="1" ht="45" customHeight="1">
      <c r="A7" s="5"/>
      <c r="B7" s="87">
        <v>3</v>
      </c>
      <c r="C7" s="10" t="s">
        <v>50</v>
      </c>
      <c r="D7" s="6"/>
      <c r="E7" s="95">
        <f>F7+G7+H7</f>
        <v>7774376.7800000003</v>
      </c>
      <c r="F7" s="96">
        <v>0</v>
      </c>
      <c r="G7" s="96">
        <v>6147497.7800000003</v>
      </c>
      <c r="H7" s="96">
        <v>1626879</v>
      </c>
      <c r="I7" s="94">
        <v>0</v>
      </c>
      <c r="J7" s="94">
        <v>0</v>
      </c>
      <c r="K7" s="94">
        <v>0</v>
      </c>
      <c r="L7" s="94">
        <v>0</v>
      </c>
      <c r="M7" s="96">
        <v>0</v>
      </c>
      <c r="N7" s="97">
        <v>0</v>
      </c>
      <c r="O7" s="94">
        <v>0</v>
      </c>
      <c r="P7" s="94">
        <v>0</v>
      </c>
    </row>
    <row r="8" spans="1:16" s="8" customFormat="1" ht="32.25" customHeight="1">
      <c r="A8" s="11"/>
      <c r="B8" s="103" t="s">
        <v>1</v>
      </c>
      <c r="C8" s="103"/>
      <c r="D8" s="14">
        <v>540</v>
      </c>
      <c r="E8" s="98">
        <f>E5+E7</f>
        <v>8731016.8200000003</v>
      </c>
      <c r="F8" s="98">
        <f>F5+F7</f>
        <v>956640.04</v>
      </c>
      <c r="G8" s="98">
        <f>G7</f>
        <v>6147497.7800000003</v>
      </c>
      <c r="H8" s="98">
        <f>H7</f>
        <v>1626879</v>
      </c>
      <c r="I8" s="99">
        <v>0</v>
      </c>
      <c r="J8" s="99">
        <f t="shared" ref="J8:N8" si="0">J7</f>
        <v>0</v>
      </c>
      <c r="K8" s="99">
        <v>0</v>
      </c>
      <c r="L8" s="99">
        <v>0</v>
      </c>
      <c r="M8" s="99">
        <f t="shared" si="0"/>
        <v>0</v>
      </c>
      <c r="N8" s="99">
        <f t="shared" si="0"/>
        <v>0</v>
      </c>
      <c r="O8" s="99">
        <v>0</v>
      </c>
      <c r="P8" s="99">
        <v>0</v>
      </c>
    </row>
    <row r="9" spans="1:16" ht="12.75" customHeight="1">
      <c r="A9" s="1"/>
      <c r="B9" s="1"/>
      <c r="C9" s="1"/>
      <c r="D9" s="1"/>
      <c r="E9" s="1"/>
      <c r="F9" s="1" t="s">
        <v>0</v>
      </c>
      <c r="G9" s="1"/>
      <c r="H9" s="1"/>
      <c r="I9" s="1" t="s">
        <v>0</v>
      </c>
      <c r="J9" s="1" t="s">
        <v>0</v>
      </c>
      <c r="K9" s="1"/>
      <c r="L9" s="1"/>
      <c r="M9" s="1" t="s">
        <v>0</v>
      </c>
      <c r="N9" s="1"/>
      <c r="O9" s="1"/>
    </row>
  </sheetData>
  <mergeCells count="11">
    <mergeCell ref="B8:C8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7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48</v>
      </c>
      <c r="N2" s="64"/>
    </row>
    <row r="3" spans="1:14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1"/>
      <c r="H3" s="112" t="s">
        <v>28</v>
      </c>
      <c r="I3" s="63" t="s">
        <v>26</v>
      </c>
      <c r="J3" s="73"/>
      <c r="K3" s="106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106"/>
      <c r="C4" s="106"/>
      <c r="D4" s="6"/>
      <c r="E4" s="106"/>
      <c r="F4" s="80" t="s">
        <v>47</v>
      </c>
      <c r="G4" s="88" t="s">
        <v>49</v>
      </c>
      <c r="H4" s="113"/>
      <c r="I4" s="80" t="s">
        <v>47</v>
      </c>
      <c r="J4" s="78" t="s">
        <v>49</v>
      </c>
      <c r="K4" s="106"/>
      <c r="L4" s="79" t="s">
        <v>47</v>
      </c>
      <c r="M4" s="78" t="s">
        <v>49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50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103" t="s">
        <v>1</v>
      </c>
      <c r="C10" s="103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A7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4"/>
      <c r="H3" s="106" t="s">
        <v>28</v>
      </c>
      <c r="I3" s="108" t="s">
        <v>26</v>
      </c>
      <c r="J3" s="114"/>
      <c r="K3" s="106" t="s">
        <v>31</v>
      </c>
      <c r="L3" s="108" t="s">
        <v>26</v>
      </c>
      <c r="M3" s="110"/>
    </row>
    <row r="4" spans="1:13" s="8" customFormat="1" ht="129.75" customHeight="1">
      <c r="A4" s="5"/>
      <c r="B4" s="106"/>
      <c r="C4" s="106"/>
      <c r="D4" s="6"/>
      <c r="E4" s="106"/>
      <c r="F4" s="31" t="s">
        <v>38</v>
      </c>
      <c r="G4" s="27" t="s">
        <v>42</v>
      </c>
      <c r="H4" s="106"/>
      <c r="I4" s="31" t="s">
        <v>38</v>
      </c>
      <c r="J4" s="27" t="s">
        <v>42</v>
      </c>
      <c r="K4" s="106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230923</v>
      </c>
      <c r="F6" s="43">
        <v>230923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139339.01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393400</v>
      </c>
      <c r="F8" s="57">
        <v>393400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45" customHeight="1">
      <c r="A10" s="9"/>
      <c r="B10" s="12">
        <v>6</v>
      </c>
      <c r="C10" s="10" t="s">
        <v>14</v>
      </c>
      <c r="D10" s="13"/>
      <c r="E10" s="56">
        <f>F10</f>
        <v>300000</v>
      </c>
      <c r="F10" s="57">
        <v>300000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12</v>
      </c>
      <c r="D11" s="13">
        <v>540</v>
      </c>
      <c r="E11" s="56">
        <f t="shared" ref="E11:E19" si="0">F11</f>
        <v>144633</v>
      </c>
      <c r="F11" s="57">
        <v>144633</v>
      </c>
      <c r="G11" s="60">
        <v>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13</v>
      </c>
      <c r="D12" s="13"/>
      <c r="E12" s="54">
        <v>0</v>
      </c>
      <c r="F12" s="53">
        <v>0</v>
      </c>
      <c r="G12" s="60">
        <v>200000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9</v>
      </c>
      <c r="D13" s="13"/>
      <c r="E13" s="54">
        <v>0</v>
      </c>
      <c r="F13" s="53">
        <v>0</v>
      </c>
      <c r="G13" s="60">
        <v>60000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8</v>
      </c>
      <c r="D14" s="13"/>
      <c r="E14" s="56">
        <f>F14+G14</f>
        <v>200000</v>
      </c>
      <c r="F14" s="57">
        <v>100000</v>
      </c>
      <c r="G14" s="60">
        <v>100000</v>
      </c>
      <c r="H14" s="54">
        <v>0</v>
      </c>
      <c r="I14" s="53">
        <v>0</v>
      </c>
      <c r="J14" s="53">
        <v>0</v>
      </c>
      <c r="K14" s="54">
        <v>0</v>
      </c>
      <c r="L14" s="53">
        <v>0</v>
      </c>
      <c r="M14" s="55">
        <v>0</v>
      </c>
    </row>
    <row r="15" spans="1:13" s="8" customFormat="1" ht="37.5">
      <c r="A15" s="9"/>
      <c r="B15" s="12">
        <v>11</v>
      </c>
      <c r="C15" s="10" t="s">
        <v>6</v>
      </c>
      <c r="D15" s="13"/>
      <c r="E15" s="56">
        <f>F15+G15</f>
        <v>42000</v>
      </c>
      <c r="F15" s="57">
        <v>42000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</row>
    <row r="16" spans="1:13" s="8" customFormat="1" ht="37.5">
      <c r="A16" s="9"/>
      <c r="B16" s="12">
        <v>12</v>
      </c>
      <c r="C16" s="10" t="s">
        <v>5</v>
      </c>
      <c r="D16" s="13"/>
      <c r="E16" s="56">
        <f>F16</f>
        <v>85000</v>
      </c>
      <c r="F16" s="57">
        <v>85000</v>
      </c>
      <c r="G16" s="60">
        <v>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3</v>
      </c>
      <c r="D17" s="13"/>
      <c r="E17" s="56">
        <v>500000</v>
      </c>
      <c r="F17" s="57">
        <v>0</v>
      </c>
      <c r="G17" s="60">
        <v>1130000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9"/>
      <c r="B18" s="12">
        <v>14</v>
      </c>
      <c r="C18" s="10" t="s">
        <v>2</v>
      </c>
      <c r="D18" s="13"/>
      <c r="E18" s="56">
        <f>F18+G18</f>
        <v>27782.87</v>
      </c>
      <c r="F18" s="57">
        <v>27782.87</v>
      </c>
      <c r="G18" s="60">
        <v>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37.5">
      <c r="A19" s="9"/>
      <c r="B19" s="12">
        <v>15</v>
      </c>
      <c r="C19" s="10" t="s">
        <v>4</v>
      </c>
      <c r="D19" s="13">
        <v>540</v>
      </c>
      <c r="E19" s="56">
        <f t="shared" si="0"/>
        <v>118537.04</v>
      </c>
      <c r="F19" s="57">
        <v>118537.04</v>
      </c>
      <c r="G19" s="60">
        <v>30000</v>
      </c>
      <c r="H19" s="54">
        <v>0</v>
      </c>
      <c r="I19" s="53">
        <v>0</v>
      </c>
      <c r="J19" s="53">
        <v>0</v>
      </c>
      <c r="K19" s="54">
        <v>0</v>
      </c>
      <c r="L19" s="53">
        <v>0</v>
      </c>
      <c r="M19" s="55">
        <v>0</v>
      </c>
    </row>
    <row r="20" spans="1:13" s="8" customFormat="1" ht="37.5">
      <c r="A20" s="41"/>
      <c r="B20" s="12">
        <v>16</v>
      </c>
      <c r="C20" s="10" t="s">
        <v>43</v>
      </c>
      <c r="D20" s="13"/>
      <c r="E20" s="56">
        <f>F20+G20</f>
        <v>997349</v>
      </c>
      <c r="F20" s="57">
        <v>997349</v>
      </c>
      <c r="G20" s="60">
        <v>0</v>
      </c>
      <c r="H20" s="54">
        <v>0</v>
      </c>
      <c r="I20" s="53">
        <v>0</v>
      </c>
      <c r="J20" s="53">
        <v>0</v>
      </c>
      <c r="K20" s="54">
        <v>0</v>
      </c>
      <c r="L20" s="53">
        <v>0</v>
      </c>
      <c r="M20" s="55">
        <v>0</v>
      </c>
    </row>
    <row r="21" spans="1:13" s="8" customFormat="1" ht="18.75">
      <c r="A21" s="41"/>
      <c r="B21" s="12">
        <v>17</v>
      </c>
      <c r="C21" s="10" t="s">
        <v>50</v>
      </c>
      <c r="D21" s="13"/>
      <c r="E21" s="54">
        <v>0</v>
      </c>
      <c r="F21" s="54">
        <v>0</v>
      </c>
      <c r="G21" s="60">
        <v>417849.78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</row>
    <row r="22" spans="1:13" s="8" customFormat="1" ht="32.25" customHeight="1">
      <c r="A22" s="11"/>
      <c r="B22" s="103" t="s">
        <v>1</v>
      </c>
      <c r="C22" s="103"/>
      <c r="D22" s="14">
        <v>540</v>
      </c>
      <c r="E22" s="58">
        <f>F22+G22</f>
        <v>6495628.0999999996</v>
      </c>
      <c r="F22" s="58">
        <f>SUM(F6:F20)</f>
        <v>2763963.92</v>
      </c>
      <c r="G22" s="58">
        <f>SUM(G5:G21)</f>
        <v>3731664.1799999997</v>
      </c>
      <c r="H22" s="58">
        <f t="shared" ref="H22:L22" si="1">SUM(H8:H19)</f>
        <v>0</v>
      </c>
      <c r="I22" s="58">
        <f t="shared" si="1"/>
        <v>0</v>
      </c>
      <c r="J22" s="58">
        <v>0</v>
      </c>
      <c r="K22" s="58">
        <f t="shared" si="1"/>
        <v>0</v>
      </c>
      <c r="L22" s="58">
        <f t="shared" si="1"/>
        <v>0</v>
      </c>
      <c r="M22" s="83">
        <v>0</v>
      </c>
    </row>
    <row r="23" spans="1:13" ht="12.75" customHeight="1">
      <c r="A23" s="1"/>
      <c r="B23" s="1"/>
      <c r="C23" s="1"/>
      <c r="D23" s="1"/>
      <c r="E23" s="1"/>
      <c r="F23" s="1" t="s">
        <v>0</v>
      </c>
      <c r="G23" s="1"/>
      <c r="H23" s="1" t="s">
        <v>0</v>
      </c>
      <c r="I23" s="1" t="s">
        <v>0</v>
      </c>
      <c r="J23" s="1"/>
      <c r="K23" s="1" t="s">
        <v>0</v>
      </c>
      <c r="L23" s="1" t="s">
        <v>0</v>
      </c>
      <c r="M23" s="1" t="s">
        <v>0</v>
      </c>
    </row>
  </sheetData>
  <mergeCells count="10">
    <mergeCell ref="K3:K4"/>
    <mergeCell ref="B22:C22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16" t="s">
        <v>29</v>
      </c>
      <c r="L3" s="117"/>
      <c r="M3" s="117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104" t="s">
        <v>30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5" t="s">
        <v>36</v>
      </c>
      <c r="M8" s="105"/>
      <c r="N8" s="4"/>
      <c r="O8" s="4"/>
    </row>
    <row r="9" spans="1:15" s="8" customFormat="1" ht="18.75" customHeight="1">
      <c r="A9" s="5"/>
      <c r="B9" s="106" t="s">
        <v>23</v>
      </c>
      <c r="C9" s="106" t="s">
        <v>22</v>
      </c>
      <c r="D9" s="6"/>
      <c r="E9" s="106" t="s">
        <v>27</v>
      </c>
      <c r="F9" s="106" t="s">
        <v>26</v>
      </c>
      <c r="G9" s="106"/>
      <c r="H9" s="106" t="s">
        <v>28</v>
      </c>
      <c r="I9" s="106" t="s">
        <v>26</v>
      </c>
      <c r="J9" s="106"/>
      <c r="K9" s="106" t="s">
        <v>31</v>
      </c>
      <c r="L9" s="106" t="s">
        <v>26</v>
      </c>
      <c r="M9" s="106"/>
      <c r="N9" s="7"/>
      <c r="O9" s="7"/>
    </row>
    <row r="10" spans="1:15" s="8" customFormat="1" ht="409.5">
      <c r="A10" s="5"/>
      <c r="B10" s="106"/>
      <c r="C10" s="106"/>
      <c r="D10" s="6"/>
      <c r="E10" s="106"/>
      <c r="F10" s="22" t="s">
        <v>24</v>
      </c>
      <c r="G10" s="22" t="s">
        <v>25</v>
      </c>
      <c r="H10" s="106"/>
      <c r="I10" s="22" t="s">
        <v>24</v>
      </c>
      <c r="J10" s="22" t="s">
        <v>25</v>
      </c>
      <c r="K10" s="106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G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230353</v>
      </c>
      <c r="F21" s="24">
        <v>230353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327012.8</v>
      </c>
      <c r="F24" s="24">
        <v>285714</v>
      </c>
      <c r="G24" s="15">
        <v>41298.800000000003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6">
        <f t="shared" si="2"/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3" t="s">
        <v>1</v>
      </c>
      <c r="C31" s="103"/>
      <c r="D31" s="14">
        <v>540</v>
      </c>
      <c r="E31" s="17">
        <f t="shared" ref="E31:F31" si="4">SUM(E11:E30)</f>
        <v>3040738.3999999994</v>
      </c>
      <c r="F31" s="17">
        <f t="shared" si="4"/>
        <v>2200000</v>
      </c>
      <c r="G31" s="17">
        <f>SUM(G11:G30)</f>
        <v>840738.40000000026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2022-11-30T09:45:48Z</dcterms:modified>
</cp:coreProperties>
</file>