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/>
  <c r="D48"/>
  <c r="E48"/>
  <c r="E39"/>
  <c r="D39"/>
  <c r="E35"/>
  <c r="F35"/>
  <c r="H35"/>
  <c r="D35"/>
  <c r="D14"/>
  <c r="E56"/>
  <c r="E51"/>
  <c r="E41"/>
  <c r="E58"/>
  <c r="F58"/>
  <c r="G58"/>
  <c r="H58"/>
  <c r="I58"/>
  <c r="D58"/>
  <c r="F56"/>
  <c r="D56"/>
  <c r="F51"/>
  <c r="G51"/>
  <c r="H51"/>
  <c r="I51"/>
  <c r="D51"/>
  <c r="F48"/>
  <c r="H48"/>
  <c r="F41"/>
  <c r="G41"/>
  <c r="H41"/>
  <c r="I41"/>
  <c r="D41"/>
  <c r="E29"/>
  <c r="F29"/>
  <c r="G29"/>
  <c r="H29"/>
  <c r="I29"/>
  <c r="D29"/>
  <c r="E25"/>
  <c r="F25"/>
  <c r="D25"/>
  <c r="F23"/>
  <c r="E14"/>
  <c r="F14"/>
  <c r="G14"/>
  <c r="H14"/>
  <c r="I14"/>
  <c r="E61" l="1"/>
  <c r="D61"/>
  <c r="H61"/>
  <c r="I61"/>
  <c r="F61"/>
  <c r="G61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<sst xmlns="http://schemas.openxmlformats.org/spreadsheetml/2006/main" count="66" uniqueCount="62">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</sst>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workbookViewId="0">
      <selection sqref="A1:XFD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ht="10.5" customHeight="1">
      <c r="A1" s="23"/>
      <c r="B1" s="23"/>
      <c r="C1" s="20"/>
      <c r="D1" s="25"/>
      <c r="E1" s="20"/>
      <c r="F1" s="20"/>
      <c r="G1" s="20"/>
      <c r="H1" s="19"/>
      <c r="I1" s="19"/>
    </row>
    <row r="2" spans="1:9">
      <c r="A2" s="24"/>
      <c r="B2" s="24"/>
      <c r="C2" s="24"/>
      <c r="D2" s="24"/>
      <c r="E2" s="19"/>
      <c r="F2" s="20"/>
      <c r="G2" s="20"/>
      <c r="H2" s="19"/>
      <c r="I2" s="18" t="s">
        <v>56</v>
      </c>
    </row>
    <row r="3" spans="1:9">
      <c r="A3" s="24"/>
      <c r="B3" s="18"/>
      <c r="C3" s="18"/>
      <c r="D3" s="18"/>
      <c r="E3" s="19"/>
      <c r="F3" s="20"/>
      <c r="G3" s="20"/>
      <c r="H3" s="19"/>
      <c r="I3" s="18" t="s">
        <v>55</v>
      </c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>
      <c r="A5" s="23"/>
      <c r="B5" s="23"/>
      <c r="C5" s="22"/>
      <c r="D5" s="21"/>
      <c r="E5" s="20"/>
      <c r="F5" s="20"/>
      <c r="G5" s="20"/>
      <c r="H5" s="19"/>
      <c r="I5" s="18" t="s">
        <v>54</v>
      </c>
    </row>
    <row r="6" spans="1:9">
      <c r="A6" s="32"/>
      <c r="B6" s="32"/>
      <c r="C6" s="32"/>
      <c r="D6" s="32"/>
      <c r="E6" s="32"/>
      <c r="F6" s="32"/>
      <c r="G6" s="32"/>
      <c r="H6" s="32"/>
      <c r="I6" s="32"/>
    </row>
    <row r="7" spans="1:9" ht="63.75" customHeight="1">
      <c r="A7" s="33" t="s">
        <v>58</v>
      </c>
      <c r="B7" s="33"/>
      <c r="C7" s="33"/>
      <c r="D7" s="33"/>
      <c r="E7" s="33"/>
      <c r="F7" s="33"/>
      <c r="G7" s="33"/>
      <c r="H7" s="33"/>
      <c r="I7" s="33"/>
    </row>
    <row r="8" spans="1:9">
      <c r="A8" s="34"/>
      <c r="B8" s="34"/>
      <c r="C8" s="34"/>
      <c r="D8" s="34"/>
      <c r="E8" s="34"/>
      <c r="F8" s="17"/>
      <c r="G8" s="17"/>
      <c r="H8" s="17"/>
      <c r="I8" s="17"/>
    </row>
    <row r="9" spans="1:9">
      <c r="A9" s="35" t="s">
        <v>53</v>
      </c>
      <c r="B9" s="38" t="s">
        <v>52</v>
      </c>
      <c r="C9" s="35"/>
      <c r="D9" s="38" t="s">
        <v>51</v>
      </c>
      <c r="E9" s="38"/>
      <c r="F9" s="40"/>
      <c r="G9" s="40"/>
      <c r="H9" s="40"/>
      <c r="I9" s="40"/>
    </row>
    <row r="10" spans="1:9">
      <c r="A10" s="36"/>
      <c r="B10" s="39"/>
      <c r="C10" s="36"/>
      <c r="D10" s="38" t="s">
        <v>50</v>
      </c>
      <c r="E10" s="35"/>
      <c r="F10" s="41" t="s">
        <v>49</v>
      </c>
      <c r="G10" s="42"/>
      <c r="H10" s="41" t="s">
        <v>48</v>
      </c>
      <c r="I10" s="41"/>
    </row>
    <row r="11" spans="1:9" ht="70.5" customHeight="1">
      <c r="A11" s="36"/>
      <c r="B11" s="39"/>
      <c r="C11" s="36"/>
      <c r="D11" s="39" t="s">
        <v>47</v>
      </c>
      <c r="E11" s="36" t="s">
        <v>46</v>
      </c>
      <c r="F11" s="44" t="s">
        <v>47</v>
      </c>
      <c r="G11" s="38" t="s">
        <v>46</v>
      </c>
      <c r="H11" s="46" t="s">
        <v>47</v>
      </c>
      <c r="I11" s="38" t="s">
        <v>46</v>
      </c>
    </row>
    <row r="12" spans="1:9" ht="75.75" customHeight="1">
      <c r="A12" s="37"/>
      <c r="B12" s="16" t="s">
        <v>45</v>
      </c>
      <c r="C12" s="15" t="s">
        <v>44</v>
      </c>
      <c r="D12" s="37"/>
      <c r="E12" s="43"/>
      <c r="F12" s="45"/>
      <c r="G12" s="37"/>
      <c r="H12" s="47"/>
      <c r="I12" s="37"/>
    </row>
    <row r="13" spans="1:9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>
      <c r="A14" s="10" t="s">
        <v>43</v>
      </c>
      <c r="B14" s="9">
        <v>1</v>
      </c>
      <c r="C14" s="9">
        <v>0</v>
      </c>
      <c r="D14" s="26">
        <f>D15+D16+D17+D18+D19+D21+D22+D20</f>
        <v>88295355.379999995</v>
      </c>
      <c r="E14" s="26">
        <f t="shared" ref="E14:I14" si="0">E15+E16+E17+E18+E19+E21+E22</f>
        <v>5471579.8600000003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>
      <c r="A15" s="10" t="s">
        <v>42</v>
      </c>
      <c r="B15" s="31">
        <v>1</v>
      </c>
      <c r="C15" s="31">
        <v>2</v>
      </c>
      <c r="D15" s="26">
        <v>2198571.38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>
      <c r="A16" s="10" t="s">
        <v>41</v>
      </c>
      <c r="B16" s="31">
        <v>1</v>
      </c>
      <c r="C16" s="31">
        <v>3</v>
      </c>
      <c r="D16" s="26">
        <v>1211898.28</v>
      </c>
      <c r="E16" s="28">
        <v>48820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>
      <c r="A17" s="10" t="s">
        <v>40</v>
      </c>
      <c r="B17" s="31">
        <v>1</v>
      </c>
      <c r="C17" s="31">
        <v>4</v>
      </c>
      <c r="D17" s="26">
        <v>29593963.440000001</v>
      </c>
      <c r="E17" s="27">
        <v>827215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>
      <c r="A18" s="10" t="s">
        <v>39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>
      <c r="A19" s="10" t="s">
        <v>38</v>
      </c>
      <c r="B19" s="31">
        <v>1</v>
      </c>
      <c r="C19" s="31">
        <v>6</v>
      </c>
      <c r="D19" s="26">
        <v>18344757.129999999</v>
      </c>
      <c r="E19" s="27">
        <v>4049145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 ht="37.5">
      <c r="A20" s="30" t="s">
        <v>59</v>
      </c>
      <c r="B20" s="31">
        <v>1</v>
      </c>
      <c r="C20" s="31">
        <v>7</v>
      </c>
      <c r="D20" s="26">
        <v>146027</v>
      </c>
      <c r="E20" s="28">
        <v>0</v>
      </c>
      <c r="F20" s="3">
        <v>0</v>
      </c>
      <c r="G20" s="3">
        <v>0</v>
      </c>
      <c r="H20" s="3">
        <v>0</v>
      </c>
      <c r="I20" s="2">
        <v>0</v>
      </c>
    </row>
    <row r="21" spans="1:9">
      <c r="A21" s="10" t="s">
        <v>37</v>
      </c>
      <c r="B21" s="9">
        <v>1</v>
      </c>
      <c r="C21" s="9">
        <v>11</v>
      </c>
      <c r="D21" s="26">
        <v>3521395.83</v>
      </c>
      <c r="E21" s="28">
        <v>0</v>
      </c>
      <c r="F21" s="28">
        <v>0</v>
      </c>
      <c r="G21" s="28">
        <v>0</v>
      </c>
      <c r="H21" s="28">
        <v>0</v>
      </c>
      <c r="I21" s="29">
        <v>0</v>
      </c>
    </row>
    <row r="22" spans="1:9">
      <c r="A22" s="10" t="s">
        <v>36</v>
      </c>
      <c r="B22" s="9">
        <v>1</v>
      </c>
      <c r="C22" s="9">
        <v>13</v>
      </c>
      <c r="D22" s="26">
        <v>33186171.829999998</v>
      </c>
      <c r="E22" s="27">
        <v>453829.37</v>
      </c>
      <c r="F22" s="8">
        <v>32245851.73</v>
      </c>
      <c r="G22" s="8">
        <v>306596</v>
      </c>
      <c r="H22" s="8">
        <v>25745869.530000001</v>
      </c>
      <c r="I22" s="7">
        <v>307957</v>
      </c>
    </row>
    <row r="23" spans="1:9">
      <c r="A23" s="10" t="s">
        <v>35</v>
      </c>
      <c r="B23" s="9">
        <v>2</v>
      </c>
      <c r="C23" s="9">
        <v>0</v>
      </c>
      <c r="D23" s="28">
        <f>D24</f>
        <v>467000</v>
      </c>
      <c r="E23" s="28">
        <v>0</v>
      </c>
      <c r="F23" s="26">
        <f t="shared" ref="F23" si="1">F24</f>
        <v>187000</v>
      </c>
      <c r="G23" s="28">
        <v>0</v>
      </c>
      <c r="H23" s="28">
        <v>0</v>
      </c>
      <c r="I23" s="28">
        <v>0</v>
      </c>
    </row>
    <row r="24" spans="1:9">
      <c r="A24" s="10" t="s">
        <v>34</v>
      </c>
      <c r="B24" s="9">
        <v>2</v>
      </c>
      <c r="C24" s="9">
        <v>4</v>
      </c>
      <c r="D24" s="28">
        <v>467000</v>
      </c>
      <c r="E24" s="28">
        <v>0</v>
      </c>
      <c r="F24" s="8">
        <v>187000</v>
      </c>
      <c r="G24" s="28">
        <v>0</v>
      </c>
      <c r="H24" s="28">
        <v>0</v>
      </c>
      <c r="I24" s="29">
        <v>0</v>
      </c>
    </row>
    <row r="25" spans="1:9" ht="37.5">
      <c r="A25" s="10" t="s">
        <v>33</v>
      </c>
      <c r="B25" s="9">
        <v>3</v>
      </c>
      <c r="C25" s="9">
        <v>0</v>
      </c>
      <c r="D25" s="26">
        <f>D26+D27+D28</f>
        <v>158334.66999999998</v>
      </c>
      <c r="E25" s="26">
        <f t="shared" ref="E25:F25" si="2">E26+E27+E28</f>
        <v>1000</v>
      </c>
      <c r="F25" s="26">
        <f t="shared" si="2"/>
        <v>235000</v>
      </c>
      <c r="G25" s="28">
        <v>0</v>
      </c>
      <c r="H25" s="28">
        <v>0</v>
      </c>
      <c r="I25" s="29">
        <v>0</v>
      </c>
    </row>
    <row r="26" spans="1:9">
      <c r="A26" s="10" t="s">
        <v>32</v>
      </c>
      <c r="B26" s="9">
        <v>3</v>
      </c>
      <c r="C26" s="9">
        <v>9</v>
      </c>
      <c r="D26" s="26">
        <v>1000</v>
      </c>
      <c r="E26" s="27">
        <v>1000</v>
      </c>
      <c r="F26" s="28">
        <v>0</v>
      </c>
      <c r="G26" s="28">
        <v>0</v>
      </c>
      <c r="H26" s="28">
        <v>0</v>
      </c>
      <c r="I26" s="29">
        <v>0</v>
      </c>
    </row>
    <row r="27" spans="1:9" ht="56.25">
      <c r="A27" s="10" t="s">
        <v>31</v>
      </c>
      <c r="B27" s="9">
        <v>3</v>
      </c>
      <c r="C27" s="9">
        <v>10</v>
      </c>
      <c r="D27" s="26">
        <v>107334.67</v>
      </c>
      <c r="E27" s="28">
        <v>0</v>
      </c>
      <c r="F27" s="8">
        <v>150000</v>
      </c>
      <c r="G27" s="28">
        <v>0</v>
      </c>
      <c r="H27" s="28">
        <v>0</v>
      </c>
      <c r="I27" s="29">
        <v>0</v>
      </c>
    </row>
    <row r="28" spans="1:9" ht="37.5">
      <c r="A28" s="10" t="s">
        <v>30</v>
      </c>
      <c r="B28" s="9">
        <v>3</v>
      </c>
      <c r="C28" s="9">
        <v>14</v>
      </c>
      <c r="D28" s="26">
        <v>50000</v>
      </c>
      <c r="E28" s="28">
        <v>0</v>
      </c>
      <c r="F28" s="8">
        <v>85000</v>
      </c>
      <c r="G28" s="28">
        <v>0</v>
      </c>
      <c r="H28" s="28">
        <v>0</v>
      </c>
      <c r="I28" s="29">
        <v>0</v>
      </c>
    </row>
    <row r="29" spans="1:9">
      <c r="A29" s="10" t="s">
        <v>29</v>
      </c>
      <c r="B29" s="9">
        <v>4</v>
      </c>
      <c r="C29" s="9">
        <v>0</v>
      </c>
      <c r="D29" s="26">
        <f>D30+D31+D32+D33+D34</f>
        <v>29500752.039999999</v>
      </c>
      <c r="E29" s="29">
        <f>E30+E31+E32+E33+E34</f>
        <v>15999537.43</v>
      </c>
      <c r="F29" s="26">
        <f t="shared" ref="F29:I29" si="3">F30+F31+F32+F33+F34</f>
        <v>13292247.870000001</v>
      </c>
      <c r="G29" s="26">
        <f t="shared" si="3"/>
        <v>672241.31</v>
      </c>
      <c r="H29" s="26">
        <f t="shared" si="3"/>
        <v>11785747.870000001</v>
      </c>
      <c r="I29" s="26">
        <f t="shared" si="3"/>
        <v>672241.31</v>
      </c>
    </row>
    <row r="30" spans="1:9">
      <c r="A30" s="10" t="s">
        <v>28</v>
      </c>
      <c r="B30" s="9">
        <v>4</v>
      </c>
      <c r="C30" s="9">
        <v>1</v>
      </c>
      <c r="D30" s="26">
        <v>4592454.59</v>
      </c>
      <c r="E30" s="28">
        <v>2927147.45</v>
      </c>
      <c r="F30" s="3">
        <v>0</v>
      </c>
      <c r="G30" s="3">
        <v>0</v>
      </c>
      <c r="H30" s="3">
        <v>0</v>
      </c>
      <c r="I30" s="2">
        <v>0</v>
      </c>
    </row>
    <row r="31" spans="1:9">
      <c r="A31" s="10" t="s">
        <v>27</v>
      </c>
      <c r="B31" s="9">
        <v>4</v>
      </c>
      <c r="C31" s="9">
        <v>5</v>
      </c>
      <c r="D31" s="26">
        <v>5831390.2699999996</v>
      </c>
      <c r="E31" s="27">
        <v>831946.31</v>
      </c>
      <c r="F31" s="8">
        <v>5197887.87</v>
      </c>
      <c r="G31" s="8">
        <v>672241.31</v>
      </c>
      <c r="H31" s="8">
        <v>5197887.87</v>
      </c>
      <c r="I31" s="7">
        <v>672241.31</v>
      </c>
    </row>
    <row r="32" spans="1:9">
      <c r="A32" s="10" t="s">
        <v>26</v>
      </c>
      <c r="B32" s="9">
        <v>4</v>
      </c>
      <c r="C32" s="9">
        <v>8</v>
      </c>
      <c r="D32" s="26">
        <v>12168338.77</v>
      </c>
      <c r="E32" s="28">
        <v>9384961.3100000005</v>
      </c>
      <c r="F32" s="8">
        <v>3509000</v>
      </c>
      <c r="G32" s="28">
        <v>0</v>
      </c>
      <c r="H32" s="8">
        <v>2500000</v>
      </c>
      <c r="I32" s="29">
        <v>0</v>
      </c>
    </row>
    <row r="33" spans="1:9">
      <c r="A33" s="10" t="s">
        <v>25</v>
      </c>
      <c r="B33" s="9">
        <v>4</v>
      </c>
      <c r="C33" s="9">
        <v>9</v>
      </c>
      <c r="D33" s="26">
        <v>3269650</v>
      </c>
      <c r="E33" s="28">
        <v>0</v>
      </c>
      <c r="F33" s="8">
        <v>3350360</v>
      </c>
      <c r="G33" s="28">
        <v>0</v>
      </c>
      <c r="H33" s="8">
        <v>3502860</v>
      </c>
      <c r="I33" s="29">
        <v>0</v>
      </c>
    </row>
    <row r="34" spans="1:9" ht="37.5">
      <c r="A34" s="10" t="s">
        <v>24</v>
      </c>
      <c r="B34" s="31">
        <v>4</v>
      </c>
      <c r="C34" s="31">
        <v>12</v>
      </c>
      <c r="D34" s="26">
        <v>3638918.41</v>
      </c>
      <c r="E34" s="28">
        <v>2855482.36</v>
      </c>
      <c r="F34" s="8">
        <v>1235000</v>
      </c>
      <c r="G34" s="28">
        <v>0</v>
      </c>
      <c r="H34" s="8">
        <v>585000</v>
      </c>
      <c r="I34" s="29">
        <v>0</v>
      </c>
    </row>
    <row r="35" spans="1:9">
      <c r="A35" s="10" t="s">
        <v>23</v>
      </c>
      <c r="B35" s="9">
        <v>5</v>
      </c>
      <c r="C35" s="9">
        <v>0</v>
      </c>
      <c r="D35" s="26">
        <f>D36+D37+D38</f>
        <v>22473972.869999997</v>
      </c>
      <c r="E35" s="26">
        <f t="shared" ref="E35:H35" si="4">E36+E37+E38</f>
        <v>12927165.880000001</v>
      </c>
      <c r="F35" s="26">
        <f t="shared" si="4"/>
        <v>1364372.8</v>
      </c>
      <c r="G35" s="28">
        <v>0</v>
      </c>
      <c r="H35" s="26">
        <f t="shared" si="4"/>
        <v>364372.8</v>
      </c>
      <c r="I35" s="28">
        <v>0</v>
      </c>
    </row>
    <row r="36" spans="1:9">
      <c r="A36" s="10" t="s">
        <v>22</v>
      </c>
      <c r="B36" s="9">
        <v>5</v>
      </c>
      <c r="C36" s="9">
        <v>1</v>
      </c>
      <c r="D36" s="26">
        <v>622511.26</v>
      </c>
      <c r="E36" s="28">
        <v>0</v>
      </c>
      <c r="F36" s="8">
        <v>864372.8</v>
      </c>
      <c r="G36" s="28">
        <v>0</v>
      </c>
      <c r="H36" s="8">
        <v>364372.8</v>
      </c>
      <c r="I36" s="29">
        <v>0</v>
      </c>
    </row>
    <row r="37" spans="1:9">
      <c r="A37" s="10" t="s">
        <v>21</v>
      </c>
      <c r="B37" s="9">
        <v>5</v>
      </c>
      <c r="C37" s="9">
        <v>2</v>
      </c>
      <c r="D37" s="26">
        <v>12332220.25</v>
      </c>
      <c r="E37" s="28">
        <v>4070463.22</v>
      </c>
      <c r="F37" s="28">
        <v>0</v>
      </c>
      <c r="G37" s="28">
        <v>0</v>
      </c>
      <c r="H37" s="28">
        <v>0</v>
      </c>
      <c r="I37" s="29">
        <v>0</v>
      </c>
    </row>
    <row r="38" spans="1:9">
      <c r="A38" s="10" t="s">
        <v>20</v>
      </c>
      <c r="B38" s="9">
        <v>5</v>
      </c>
      <c r="C38" s="9">
        <v>3</v>
      </c>
      <c r="D38" s="26">
        <v>9519241.3599999994</v>
      </c>
      <c r="E38" s="28">
        <v>8856702.6600000001</v>
      </c>
      <c r="F38" s="8">
        <v>500000</v>
      </c>
      <c r="G38" s="28">
        <v>0</v>
      </c>
      <c r="H38" s="28">
        <v>0</v>
      </c>
      <c r="I38" s="29">
        <v>0</v>
      </c>
    </row>
    <row r="39" spans="1:9">
      <c r="A39" s="10" t="s">
        <v>60</v>
      </c>
      <c r="B39" s="9">
        <v>6</v>
      </c>
      <c r="C39" s="9">
        <v>0</v>
      </c>
      <c r="D39" s="26">
        <f>D40</f>
        <v>7204995.6100000003</v>
      </c>
      <c r="E39" s="28">
        <f>E40</f>
        <v>6772695.8700000001</v>
      </c>
      <c r="F39" s="28">
        <v>0</v>
      </c>
      <c r="G39" s="28">
        <v>0</v>
      </c>
      <c r="H39" s="28">
        <v>0</v>
      </c>
      <c r="I39" s="28">
        <v>0</v>
      </c>
    </row>
    <row r="40" spans="1:9" ht="37.5">
      <c r="A40" s="10" t="s">
        <v>61</v>
      </c>
      <c r="B40" s="9">
        <v>6</v>
      </c>
      <c r="C40" s="9">
        <v>5</v>
      </c>
      <c r="D40" s="26">
        <v>7204995.6100000003</v>
      </c>
      <c r="E40" s="28">
        <v>6772695.8700000001</v>
      </c>
      <c r="F40" s="28">
        <v>0</v>
      </c>
      <c r="G40" s="28">
        <v>0</v>
      </c>
      <c r="H40" s="28">
        <v>0</v>
      </c>
      <c r="I40" s="28">
        <v>0</v>
      </c>
    </row>
    <row r="41" spans="1:9">
      <c r="A41" s="10" t="s">
        <v>19</v>
      </c>
      <c r="B41" s="9">
        <v>7</v>
      </c>
      <c r="C41" s="9">
        <v>0</v>
      </c>
      <c r="D41" s="26">
        <f>D42+D43+D44+D45+D46+D47</f>
        <v>996808987.91999996</v>
      </c>
      <c r="E41" s="26">
        <f>E42+E43+E44+E45+E46+E47</f>
        <v>700350087.38</v>
      </c>
      <c r="F41" s="26">
        <f t="shared" ref="F41:I41" si="5">F42+F43+F44+F45+F46+F47</f>
        <v>765142957.93999994</v>
      </c>
      <c r="G41" s="26">
        <f t="shared" si="5"/>
        <v>528458967</v>
      </c>
      <c r="H41" s="26">
        <f t="shared" si="5"/>
        <v>651179334.82000005</v>
      </c>
      <c r="I41" s="26">
        <f t="shared" si="5"/>
        <v>451721912</v>
      </c>
    </row>
    <row r="42" spans="1:9">
      <c r="A42" s="10" t="s">
        <v>18</v>
      </c>
      <c r="B42" s="9">
        <v>7</v>
      </c>
      <c r="C42" s="9">
        <v>1</v>
      </c>
      <c r="D42" s="26">
        <v>206546317.88</v>
      </c>
      <c r="E42" s="27">
        <v>106435895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>
      <c r="A43" s="10" t="s">
        <v>17</v>
      </c>
      <c r="B43" s="9">
        <v>7</v>
      </c>
      <c r="C43" s="9">
        <v>2</v>
      </c>
      <c r="D43" s="26">
        <v>545223778.84000003</v>
      </c>
      <c r="E43" s="27">
        <v>471971002.70999998</v>
      </c>
      <c r="F43" s="8">
        <v>424353077.37</v>
      </c>
      <c r="G43" s="8">
        <v>368334895</v>
      </c>
      <c r="H43" s="8">
        <v>407775803.37</v>
      </c>
      <c r="I43" s="7">
        <v>368906367</v>
      </c>
    </row>
    <row r="44" spans="1:9">
      <c r="A44" s="10" t="s">
        <v>16</v>
      </c>
      <c r="B44" s="9">
        <v>7</v>
      </c>
      <c r="C44" s="9">
        <v>3</v>
      </c>
      <c r="D44" s="26">
        <v>101254911.63</v>
      </c>
      <c r="E44" s="28">
        <v>54960347</v>
      </c>
      <c r="F44" s="8">
        <v>79329817.530000001</v>
      </c>
      <c r="G44" s="28">
        <v>39685443</v>
      </c>
      <c r="H44" s="8">
        <v>36425435.609999999</v>
      </c>
      <c r="I44" s="29">
        <v>0</v>
      </c>
    </row>
    <row r="45" spans="1:9" ht="37.5">
      <c r="A45" s="10" t="s">
        <v>15</v>
      </c>
      <c r="B45" s="9">
        <v>7</v>
      </c>
      <c r="C45" s="9">
        <v>5</v>
      </c>
      <c r="D45" s="26">
        <v>209798.5</v>
      </c>
      <c r="E45" s="28">
        <v>58303</v>
      </c>
      <c r="F45" s="8">
        <v>332000</v>
      </c>
      <c r="G45" s="28">
        <v>0</v>
      </c>
      <c r="H45" s="8">
        <v>232000</v>
      </c>
      <c r="I45" s="29">
        <v>0</v>
      </c>
    </row>
    <row r="46" spans="1:9">
      <c r="A46" s="10" t="s">
        <v>14</v>
      </c>
      <c r="B46" s="9">
        <v>7</v>
      </c>
      <c r="C46" s="9">
        <v>7</v>
      </c>
      <c r="D46" s="26">
        <v>35422200.689999998</v>
      </c>
      <c r="E46" s="28">
        <v>13137364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>
      <c r="A47" s="10" t="s">
        <v>13</v>
      </c>
      <c r="B47" s="9">
        <v>7</v>
      </c>
      <c r="C47" s="9">
        <v>9</v>
      </c>
      <c r="D47" s="26">
        <v>108151980.38</v>
      </c>
      <c r="E47" s="28">
        <v>53787175.670000002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>
      <c r="A48" s="10" t="s">
        <v>12</v>
      </c>
      <c r="B48" s="9">
        <v>8</v>
      </c>
      <c r="C48" s="9">
        <v>0</v>
      </c>
      <c r="D48" s="26">
        <f>D49+D50</f>
        <v>203691524.31</v>
      </c>
      <c r="E48" s="26">
        <f>E49+E50</f>
        <v>93944200.469999999</v>
      </c>
      <c r="F48" s="26">
        <f t="shared" ref="F48:H48" si="6">F49+F50</f>
        <v>94278562.280000001</v>
      </c>
      <c r="G48" s="28">
        <v>0</v>
      </c>
      <c r="H48" s="26">
        <f t="shared" si="6"/>
        <v>87663440.200000003</v>
      </c>
      <c r="I48" s="28">
        <v>0</v>
      </c>
    </row>
    <row r="49" spans="1:9">
      <c r="A49" s="10" t="s">
        <v>11</v>
      </c>
      <c r="B49" s="9">
        <v>8</v>
      </c>
      <c r="C49" s="9">
        <v>1</v>
      </c>
      <c r="D49" s="26">
        <v>155158955.74000001</v>
      </c>
      <c r="E49" s="28">
        <v>79827302.469999999</v>
      </c>
      <c r="F49" s="8">
        <v>64197198.270000003</v>
      </c>
      <c r="G49" s="28">
        <v>0</v>
      </c>
      <c r="H49" s="8">
        <v>57582076.189999998</v>
      </c>
      <c r="I49" s="29">
        <v>0</v>
      </c>
    </row>
    <row r="50" spans="1:9" ht="37.5">
      <c r="A50" s="10" t="s">
        <v>10</v>
      </c>
      <c r="B50" s="9">
        <v>8</v>
      </c>
      <c r="C50" s="9">
        <v>4</v>
      </c>
      <c r="D50" s="26">
        <v>48532568.57</v>
      </c>
      <c r="E50" s="28">
        <v>14116898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>
      <c r="A51" s="10" t="s">
        <v>9</v>
      </c>
      <c r="B51" s="9">
        <v>10</v>
      </c>
      <c r="C51" s="9">
        <v>0</v>
      </c>
      <c r="D51" s="26">
        <f>D52+D53+D54+D55</f>
        <v>29978069.189999998</v>
      </c>
      <c r="E51" s="26">
        <f>E52+E53+E54+E55</f>
        <v>20470472.030000001</v>
      </c>
      <c r="F51" s="26">
        <f t="shared" ref="F51:I51" si="7">F52+F53+F54+F55</f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>
      <c r="A52" s="10" t="s">
        <v>8</v>
      </c>
      <c r="B52" s="9">
        <v>10</v>
      </c>
      <c r="C52" s="9">
        <v>1</v>
      </c>
      <c r="D52" s="26">
        <v>7643232.5099999998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>
      <c r="A53" s="10" t="s">
        <v>7</v>
      </c>
      <c r="B53" s="9">
        <v>10</v>
      </c>
      <c r="C53" s="9">
        <v>3</v>
      </c>
      <c r="D53" s="26">
        <v>3965050</v>
      </c>
      <c r="E53" s="28">
        <v>2290000</v>
      </c>
      <c r="F53" s="8">
        <v>840000</v>
      </c>
      <c r="G53" s="28">
        <v>0</v>
      </c>
      <c r="H53" s="8">
        <v>540000</v>
      </c>
      <c r="I53" s="29">
        <v>0</v>
      </c>
    </row>
    <row r="54" spans="1:9">
      <c r="A54" s="10" t="s">
        <v>6</v>
      </c>
      <c r="B54" s="9">
        <v>10</v>
      </c>
      <c r="C54" s="9">
        <v>4</v>
      </c>
      <c r="D54" s="26">
        <v>14824565.68</v>
      </c>
      <c r="E54" s="27">
        <v>14785251.029999999</v>
      </c>
      <c r="F54" s="8">
        <v>13108527</v>
      </c>
      <c r="G54" s="8">
        <v>13008527</v>
      </c>
      <c r="H54" s="8">
        <v>13008527</v>
      </c>
      <c r="I54" s="7">
        <v>13008527</v>
      </c>
    </row>
    <row r="55" spans="1:9">
      <c r="A55" s="10" t="s">
        <v>5</v>
      </c>
      <c r="B55" s="9">
        <v>10</v>
      </c>
      <c r="C55" s="9">
        <v>6</v>
      </c>
      <c r="D55" s="26">
        <v>3545221</v>
      </c>
      <c r="E55" s="27">
        <v>3395221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>
      <c r="A56" s="10" t="s">
        <v>4</v>
      </c>
      <c r="B56" s="9">
        <v>11</v>
      </c>
      <c r="C56" s="9">
        <v>0</v>
      </c>
      <c r="D56" s="26">
        <f>D57</f>
        <v>2156510.1</v>
      </c>
      <c r="E56" s="26">
        <f>E57</f>
        <v>100000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>
      <c r="A57" s="10" t="s">
        <v>3</v>
      </c>
      <c r="B57" s="9">
        <v>11</v>
      </c>
      <c r="C57" s="9">
        <v>2</v>
      </c>
      <c r="D57" s="26">
        <v>2156510.1</v>
      </c>
      <c r="E57" s="28">
        <v>100000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>
      <c r="A58" s="10" t="s">
        <v>2</v>
      </c>
      <c r="B58" s="31">
        <v>14</v>
      </c>
      <c r="C58" s="31">
        <v>0</v>
      </c>
      <c r="D58" s="26">
        <f>D59+D60</f>
        <v>92236699.519999996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>
      <c r="A59" s="10" t="s">
        <v>1</v>
      </c>
      <c r="B59" s="31">
        <v>14</v>
      </c>
      <c r="C59" s="31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>
      <c r="A60" s="10"/>
      <c r="B60" s="9">
        <v>14</v>
      </c>
      <c r="C60" s="9">
        <v>3</v>
      </c>
      <c r="D60" s="29">
        <v>17959680.52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>
      <c r="A61" s="6" t="s">
        <v>0</v>
      </c>
      <c r="B61" s="5"/>
      <c r="C61" s="4"/>
      <c r="D61" s="29">
        <f>D14+D23+D25+D29+D35+D41+D48+D51+D56+D58+D39</f>
        <v>1472972201.6099997</v>
      </c>
      <c r="E61" s="29">
        <f>E14+E23+E25+E29+E35+E41+E48+E51+E56+E58+E39</f>
        <v>930313757.91999996</v>
      </c>
      <c r="F61" s="29">
        <f t="shared" ref="F61:I61" si="10">F14+F23+F25+F29+F35+F41+F48+F51+F56+F58</f>
        <v>1038968179.1099999</v>
      </c>
      <c r="G61" s="29">
        <f t="shared" si="10"/>
        <v>609105162.65999997</v>
      </c>
      <c r="H61" s="29">
        <f t="shared" si="10"/>
        <v>904032343.33000004</v>
      </c>
      <c r="I61" s="29">
        <f t="shared" si="10"/>
        <v>532369441.75999999</v>
      </c>
    </row>
  </sheetData>
  <mergeCells count="15"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  <mergeCell ref="A6:I6"/>
    <mergeCell ref="A7:I7"/>
    <mergeCell ref="A8:E8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2022-09-07T11:17:37Z</cp:lastPrinted>
  <dcterms:created xsi:type="dcterms:W3CDTF">2021-11-12T05:38:57Z</dcterms:created>
  <dcterms:modified xsi:type="dcterms:W3CDTF">2022-12-26T03:11:02Z</dcterms:modified>
</cp:coreProperties>
</file>