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5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G22" i="4"/>
  <c r="E21"/>
  <c r="E8" i="3"/>
  <c r="E9"/>
  <c r="E10"/>
  <c r="E11"/>
  <c r="E12"/>
  <c r="E13"/>
  <c r="E14"/>
  <c r="E15"/>
  <c r="E16"/>
  <c r="E17"/>
  <c r="E18"/>
  <c r="E19"/>
  <c r="E20"/>
  <c r="E21"/>
  <c r="E22"/>
  <c r="E7"/>
  <c r="E6" i="7"/>
  <c r="E7"/>
  <c r="E8"/>
  <c r="E9"/>
  <c r="E10"/>
  <c r="E11"/>
  <c r="E12"/>
  <c r="E13"/>
  <c r="E14"/>
  <c r="E15"/>
  <c r="E16"/>
  <c r="E17"/>
  <c r="E18"/>
  <c r="E19"/>
  <c r="E5"/>
  <c r="H20"/>
  <c r="G20"/>
  <c r="E6" i="4"/>
  <c r="E7"/>
  <c r="E8"/>
  <c r="E9"/>
  <c r="E10"/>
  <c r="E11"/>
  <c r="E12"/>
  <c r="E13"/>
  <c r="E14"/>
  <c r="E15"/>
  <c r="E16"/>
  <c r="E17"/>
  <c r="E18"/>
  <c r="E19"/>
  <c r="E20"/>
  <c r="E5"/>
  <c r="F20" i="7"/>
  <c r="E20" s="1"/>
  <c r="E5" i="6"/>
  <c r="E6"/>
  <c r="E7"/>
  <c r="E8"/>
  <c r="E9"/>
  <c r="G10"/>
  <c r="G25" i="5"/>
  <c r="G23" i="3"/>
  <c r="F23"/>
  <c r="L10" i="6" l="1"/>
  <c r="F10" l="1"/>
  <c r="E10" s="1"/>
  <c r="H10" l="1"/>
  <c r="I10"/>
  <c r="K10"/>
  <c r="M10"/>
  <c r="H23" i="3"/>
  <c r="P25" i="5"/>
  <c r="M24"/>
  <c r="K24" s="1"/>
  <c r="I24" s="1"/>
  <c r="M23"/>
  <c r="K23" s="1"/>
  <c r="M22"/>
  <c r="K22" s="1"/>
  <c r="I22" s="1"/>
  <c r="M21"/>
  <c r="K21" s="1"/>
  <c r="I21" s="1"/>
  <c r="M20"/>
  <c r="K20" s="1"/>
  <c r="I20" s="1"/>
  <c r="M19"/>
  <c r="K19" s="1"/>
  <c r="M18"/>
  <c r="K18" s="1"/>
  <c r="I18" s="1"/>
  <c r="M17"/>
  <c r="K17" s="1"/>
  <c r="I17" s="1"/>
  <c r="M16"/>
  <c r="K16" s="1"/>
  <c r="I16" s="1"/>
  <c r="M15"/>
  <c r="K15" s="1"/>
  <c r="I15" s="1"/>
  <c r="M14"/>
  <c r="K14" s="1"/>
  <c r="M13"/>
  <c r="K13" s="1"/>
  <c r="I13" s="1"/>
  <c r="M12"/>
  <c r="K12" s="1"/>
  <c r="M11"/>
  <c r="K11"/>
  <c r="M10"/>
  <c r="K10" s="1"/>
  <c r="M9"/>
  <c r="K9" s="1"/>
  <c r="M8"/>
  <c r="K8" s="1"/>
  <c r="I8" s="1"/>
  <c r="M7"/>
  <c r="K7" s="1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F25"/>
  <c r="M5"/>
  <c r="K5" s="1"/>
  <c r="I5" s="1"/>
  <c r="F22" i="4"/>
  <c r="O25" i="5"/>
  <c r="N25"/>
  <c r="J25"/>
  <c r="I11"/>
  <c r="L22" i="4"/>
  <c r="I22"/>
  <c r="E23" i="3" l="1"/>
  <c r="E25" i="5"/>
  <c r="E22" i="4"/>
  <c r="M25" i="5"/>
  <c r="K22" i="4"/>
  <c r="K25" i="5" l="1"/>
  <c r="I25"/>
  <c r="H22" i="4"/>
  <c r="M31" i="2"/>
  <c r="L31"/>
  <c r="K30"/>
  <c r="J30" s="1"/>
  <c r="H30" s="1"/>
  <c r="K29"/>
  <c r="J29" s="1"/>
  <c r="K28"/>
  <c r="J28" s="1"/>
  <c r="K27"/>
  <c r="J27" s="1"/>
  <c r="K26"/>
  <c r="J26" s="1"/>
  <c r="H26" s="1"/>
  <c r="K25"/>
  <c r="J25" s="1"/>
  <c r="K24"/>
  <c r="J24" s="1"/>
  <c r="K23"/>
  <c r="J23" s="1"/>
  <c r="H23" s="1"/>
  <c r="K22"/>
  <c r="J22" s="1"/>
  <c r="H22" s="1"/>
  <c r="K21"/>
  <c r="J21" s="1"/>
  <c r="K20"/>
  <c r="J20" s="1"/>
  <c r="K19"/>
  <c r="J19" s="1"/>
  <c r="H19" s="1"/>
  <c r="K18"/>
  <c r="J18" s="1"/>
  <c r="H18" s="1"/>
  <c r="K17"/>
  <c r="J17" s="1"/>
  <c r="K16"/>
  <c r="J16" s="1"/>
  <c r="H16" s="1"/>
  <c r="K15"/>
  <c r="J15" s="1"/>
  <c r="K14"/>
  <c r="J14" s="1"/>
  <c r="H14" s="1"/>
  <c r="K13"/>
  <c r="J13" s="1"/>
  <c r="H13" s="1"/>
  <c r="K12"/>
  <c r="J12" s="1"/>
  <c r="K11"/>
  <c r="J11" s="1"/>
  <c r="H11" s="1"/>
  <c r="I31"/>
  <c r="H29"/>
  <c r="G29" s="1"/>
  <c r="H28"/>
  <c r="H27"/>
  <c r="H25"/>
  <c r="H24"/>
  <c r="H21"/>
  <c r="H20"/>
  <c r="H17"/>
  <c r="H15"/>
  <c r="H12"/>
  <c r="E30"/>
  <c r="F31"/>
  <c r="J31" l="1"/>
  <c r="H3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<sst xmlns="http://schemas.openxmlformats.org/spreadsheetml/2006/main" count="304" uniqueCount="55">
  <si>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</si>
  <si>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</si>
  <si>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</si>
  <si>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</si>
  <si>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</si>
  <si>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</si>
  <si>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</si>
  <si>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</si>
  <si>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</si>
  <si>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</si>
  <si>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</si>
  <si>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</si>
  <si>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</si>
  <si>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</si>
  <si>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</si>
  <si>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</si>
  <si>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</si>
  <si>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</si>
  <si>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</si>
  <si>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</si>
  <si>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</si>
  <si>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</si>
  <si>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</si>
  <si>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</si>
  <si>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</si>
  <si>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</si>
  <si>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</si>
  <si>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</si>
  <si>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</si>
  <si>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</si>
  <si>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</si>
  <si>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</si>
  <si>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</si>
  <si>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</si>
  <si>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</si>
  <si>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</si>
  <si>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</si>
  <si>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</si>
  <si>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</si>
  <si>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</si>
  <si>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</si>
  <si>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</si>
  <si>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</si>
  <si>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</si>
  <si>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</si>
  <si>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</si>
  <si>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</si>
  <si>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</si>
  <si>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</si>
  <si>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</si>
  <si>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Нераспределенный остаток</t>
  </si>
  <si>
    <t>на проведение государственной экспертизы проектной документации и инженерных изысканий</t>
  </si>
  <si>
    <t>Таблица 6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</si>
  <si>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</si>
  <si>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дополнительных расходов на повышение оплаты труда работников бюджетной сферы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</si>
</sst>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2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>
      <alignment horizontal="center" vertical="top" wrapText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10" fillId="0" borderId="1" xfId="4" applyFont="1" applyBorder="1" applyAlignment="1">
      <alignment vertical="center" wrapText="1"/>
    </xf>
    <xf numFmtId="2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Border="1" applyAlignment="1">
      <alignment vertical="center" wrapText="1"/>
    </xf>
    <xf numFmtId="165" fontId="10" fillId="0" borderId="1" xfId="4" applyNumberFormat="1" applyFont="1" applyBorder="1" applyAlignment="1">
      <alignment wrapText="1"/>
    </xf>
    <xf numFmtId="165" fontId="2" fillId="0" borderId="1" xfId="4" applyNumberFormat="1" applyFont="1" applyFill="1" applyBorder="1" applyAlignment="1" applyProtection="1">
      <protection hidden="1"/>
    </xf>
    <xf numFmtId="2" fontId="10" fillId="0" borderId="1" xfId="0" applyNumberFormat="1" applyFont="1" applyBorder="1" applyAlignment="1">
      <alignment wrapText="1"/>
    </xf>
    <xf numFmtId="4" fontId="6" fillId="0" borderId="1" xfId="1" applyNumberFormat="1" applyFont="1" applyFill="1" applyBorder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1" applyFont="1" applyAlignment="1"/>
    <xf numFmtId="43" fontId="6" fillId="0" borderId="1" xfId="4" applyFont="1" applyFill="1" applyBorder="1" applyAlignment="1" applyProtection="1">
      <alignment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opLeftCell="A8" workbookViewId="0">
      <selection activeCell="F23" sqref="F23:H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107" t="s">
        <v>30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49"/>
      <c r="I4" s="26"/>
      <c r="J4" s="26"/>
      <c r="K4" s="26"/>
      <c r="L4" s="49"/>
      <c r="M4" s="26"/>
      <c r="N4" s="108"/>
      <c r="O4" s="108"/>
      <c r="P4" s="28" t="s">
        <v>35</v>
      </c>
      <c r="Q4" s="4"/>
    </row>
    <row r="5" spans="1:17" s="8" customFormat="1" ht="18.75">
      <c r="A5" s="5"/>
      <c r="B5" s="109" t="s">
        <v>23</v>
      </c>
      <c r="C5" s="109" t="s">
        <v>22</v>
      </c>
      <c r="D5" s="6"/>
      <c r="E5" s="110" t="s">
        <v>27</v>
      </c>
      <c r="F5" s="111" t="s">
        <v>26</v>
      </c>
      <c r="G5" s="112"/>
      <c r="H5" s="114"/>
      <c r="I5" s="109" t="s">
        <v>28</v>
      </c>
      <c r="J5" s="111" t="s">
        <v>26</v>
      </c>
      <c r="K5" s="112"/>
      <c r="L5" s="114"/>
      <c r="M5" s="109" t="s">
        <v>31</v>
      </c>
      <c r="N5" s="111" t="s">
        <v>26</v>
      </c>
      <c r="O5" s="112"/>
      <c r="P5" s="113"/>
      <c r="Q5" s="7"/>
    </row>
    <row r="6" spans="1:17" s="8" customFormat="1" ht="356.25">
      <c r="A6" s="5"/>
      <c r="B6" s="109"/>
      <c r="C6" s="109"/>
      <c r="D6" s="6"/>
      <c r="E6" s="110"/>
      <c r="F6" s="36" t="s">
        <v>33</v>
      </c>
      <c r="G6" s="27" t="s">
        <v>34</v>
      </c>
      <c r="H6" s="27" t="s">
        <v>46</v>
      </c>
      <c r="I6" s="109"/>
      <c r="J6" s="27" t="s">
        <v>33</v>
      </c>
      <c r="K6" s="27" t="s">
        <v>34</v>
      </c>
      <c r="L6" s="27" t="s">
        <v>46</v>
      </c>
      <c r="M6" s="109"/>
      <c r="N6" s="27" t="s">
        <v>33</v>
      </c>
      <c r="O6" s="27" t="s">
        <v>34</v>
      </c>
      <c r="P6" s="27" t="s">
        <v>46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47">
        <f>F7+G7+H7</f>
        <v>181023.99</v>
      </c>
      <c r="F7" s="47">
        <v>51401.23</v>
      </c>
      <c r="G7" s="65">
        <v>129622.76</v>
      </c>
      <c r="H7" s="65">
        <v>0</v>
      </c>
      <c r="I7" s="47">
        <v>0</v>
      </c>
      <c r="J7" s="65">
        <v>0</v>
      </c>
      <c r="K7" s="65">
        <v>0</v>
      </c>
      <c r="L7" s="65">
        <v>0</v>
      </c>
      <c r="M7" s="47">
        <v>0</v>
      </c>
      <c r="N7" s="65">
        <v>0</v>
      </c>
      <c r="O7" s="65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47">
        <f t="shared" ref="E8:E22" si="0">F8+G8+H8</f>
        <v>1816117.73</v>
      </c>
      <c r="F8" s="47">
        <v>166733.46</v>
      </c>
      <c r="G8" s="65">
        <v>1649384.27</v>
      </c>
      <c r="H8" s="65">
        <v>0</v>
      </c>
      <c r="I8" s="47">
        <v>0</v>
      </c>
      <c r="J8" s="65">
        <v>0</v>
      </c>
      <c r="K8" s="65">
        <v>0</v>
      </c>
      <c r="L8" s="65">
        <v>0</v>
      </c>
      <c r="M8" s="47">
        <v>0</v>
      </c>
      <c r="N8" s="65">
        <v>0</v>
      </c>
      <c r="O8" s="65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47">
        <f t="shared" si="0"/>
        <v>527440.35</v>
      </c>
      <c r="F9" s="47">
        <v>140733.46</v>
      </c>
      <c r="G9" s="65">
        <v>386706.89</v>
      </c>
      <c r="H9" s="65">
        <v>0</v>
      </c>
      <c r="I9" s="47">
        <v>0</v>
      </c>
      <c r="J9" s="65">
        <v>0</v>
      </c>
      <c r="K9" s="65">
        <v>0</v>
      </c>
      <c r="L9" s="65">
        <v>0</v>
      </c>
      <c r="M9" s="47">
        <v>0</v>
      </c>
      <c r="N9" s="65">
        <v>0</v>
      </c>
      <c r="O9" s="65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47">
        <f t="shared" si="0"/>
        <v>491695.65</v>
      </c>
      <c r="F10" s="47">
        <v>70401.320000000007</v>
      </c>
      <c r="G10" s="65">
        <v>421294.33</v>
      </c>
      <c r="H10" s="65">
        <v>0</v>
      </c>
      <c r="I10" s="47">
        <v>0</v>
      </c>
      <c r="J10" s="65">
        <v>0</v>
      </c>
      <c r="K10" s="65">
        <v>0</v>
      </c>
      <c r="L10" s="65">
        <v>0</v>
      </c>
      <c r="M10" s="47">
        <v>0</v>
      </c>
      <c r="N10" s="65">
        <v>0</v>
      </c>
      <c r="O10" s="65">
        <v>0</v>
      </c>
      <c r="P10" s="36">
        <v>0</v>
      </c>
      <c r="Q10" s="7"/>
    </row>
    <row r="11" spans="1:17" s="8" customFormat="1" ht="37.5">
      <c r="A11" s="5"/>
      <c r="B11" s="44">
        <v>5</v>
      </c>
      <c r="C11" s="10" t="s">
        <v>15</v>
      </c>
      <c r="D11" s="6"/>
      <c r="E11" s="47">
        <f t="shared" si="0"/>
        <v>164841.17000000001</v>
      </c>
      <c r="F11" s="47">
        <v>0</v>
      </c>
      <c r="G11" s="65">
        <v>164841.17000000001</v>
      </c>
      <c r="H11" s="65">
        <v>0</v>
      </c>
      <c r="I11" s="47">
        <v>0</v>
      </c>
      <c r="J11" s="65">
        <v>0</v>
      </c>
      <c r="K11" s="65">
        <v>0</v>
      </c>
      <c r="L11" s="65">
        <v>0</v>
      </c>
      <c r="M11" s="47">
        <v>0</v>
      </c>
      <c r="N11" s="65">
        <v>0</v>
      </c>
      <c r="O11" s="65">
        <v>0</v>
      </c>
      <c r="P11" s="36">
        <v>0</v>
      </c>
      <c r="Q11" s="7"/>
    </row>
    <row r="12" spans="1:17" s="8" customFormat="1" ht="37.5">
      <c r="A12" s="5"/>
      <c r="B12" s="50">
        <v>6</v>
      </c>
      <c r="C12" s="10" t="s">
        <v>14</v>
      </c>
      <c r="D12" s="6"/>
      <c r="E12" s="47">
        <f t="shared" si="0"/>
        <v>20000</v>
      </c>
      <c r="F12" s="47">
        <v>0</v>
      </c>
      <c r="G12" s="65">
        <v>0</v>
      </c>
      <c r="H12" s="65">
        <v>20000</v>
      </c>
      <c r="I12" s="47">
        <v>0</v>
      </c>
      <c r="J12" s="65">
        <v>0</v>
      </c>
      <c r="K12" s="65">
        <v>0</v>
      </c>
      <c r="L12" s="65">
        <v>0</v>
      </c>
      <c r="M12" s="47">
        <v>0</v>
      </c>
      <c r="N12" s="65">
        <v>0</v>
      </c>
      <c r="O12" s="65">
        <v>0</v>
      </c>
      <c r="P12" s="36">
        <v>0</v>
      </c>
      <c r="Q12" s="7"/>
    </row>
    <row r="13" spans="1:17" s="8" customFormat="1" ht="37.5">
      <c r="A13" s="5"/>
      <c r="B13" s="50">
        <v>7</v>
      </c>
      <c r="C13" s="10" t="s">
        <v>12</v>
      </c>
      <c r="D13" s="6"/>
      <c r="E13" s="47">
        <f t="shared" si="0"/>
        <v>5000</v>
      </c>
      <c r="F13" s="47">
        <v>0</v>
      </c>
      <c r="G13" s="65">
        <v>0</v>
      </c>
      <c r="H13" s="65">
        <v>5000</v>
      </c>
      <c r="I13" s="47">
        <v>0</v>
      </c>
      <c r="J13" s="65">
        <v>0</v>
      </c>
      <c r="K13" s="65">
        <v>0</v>
      </c>
      <c r="L13" s="65">
        <v>0</v>
      </c>
      <c r="M13" s="47">
        <v>0</v>
      </c>
      <c r="N13" s="65">
        <v>0</v>
      </c>
      <c r="O13" s="65">
        <v>0</v>
      </c>
      <c r="P13" s="36">
        <v>0</v>
      </c>
      <c r="Q13" s="7"/>
    </row>
    <row r="14" spans="1:17" s="8" customFormat="1" ht="37.5">
      <c r="A14" s="5"/>
      <c r="B14" s="32">
        <v>8</v>
      </c>
      <c r="C14" s="10" t="s">
        <v>13</v>
      </c>
      <c r="D14" s="6"/>
      <c r="E14" s="47">
        <f t="shared" si="0"/>
        <v>576461.44999999995</v>
      </c>
      <c r="F14" s="47">
        <v>0</v>
      </c>
      <c r="G14" s="65">
        <v>576461.44999999995</v>
      </c>
      <c r="H14" s="65">
        <v>0</v>
      </c>
      <c r="I14" s="47">
        <v>0</v>
      </c>
      <c r="J14" s="65">
        <v>0</v>
      </c>
      <c r="K14" s="65">
        <v>0</v>
      </c>
      <c r="L14" s="65">
        <v>0</v>
      </c>
      <c r="M14" s="47">
        <v>0</v>
      </c>
      <c r="N14" s="65">
        <v>0</v>
      </c>
      <c r="O14" s="65">
        <v>0</v>
      </c>
      <c r="P14" s="36">
        <v>0</v>
      </c>
      <c r="Q14" s="7"/>
    </row>
    <row r="15" spans="1:17" s="8" customFormat="1" ht="37.5">
      <c r="A15" s="5"/>
      <c r="B15" s="50">
        <v>9</v>
      </c>
      <c r="C15" s="10" t="s">
        <v>10</v>
      </c>
      <c r="D15" s="6"/>
      <c r="E15" s="47">
        <f t="shared" si="0"/>
        <v>5000</v>
      </c>
      <c r="F15" s="47">
        <v>0</v>
      </c>
      <c r="G15" s="65">
        <v>0</v>
      </c>
      <c r="H15" s="65">
        <v>5000</v>
      </c>
      <c r="I15" s="47">
        <v>0</v>
      </c>
      <c r="J15" s="65">
        <v>0</v>
      </c>
      <c r="K15" s="65">
        <v>0</v>
      </c>
      <c r="L15" s="65">
        <v>0</v>
      </c>
      <c r="M15" s="47">
        <v>0</v>
      </c>
      <c r="N15" s="65">
        <v>0</v>
      </c>
      <c r="O15" s="65">
        <v>0</v>
      </c>
      <c r="P15" s="36">
        <v>0</v>
      </c>
      <c r="Q15" s="7"/>
    </row>
    <row r="16" spans="1:17" s="8" customFormat="1" ht="37.5">
      <c r="A16" s="5"/>
      <c r="B16" s="32">
        <v>10</v>
      </c>
      <c r="C16" s="10" t="s">
        <v>9</v>
      </c>
      <c r="D16" s="6"/>
      <c r="E16" s="47">
        <f t="shared" si="0"/>
        <v>475354.93</v>
      </c>
      <c r="F16" s="47">
        <v>70401.320000000007</v>
      </c>
      <c r="G16" s="65">
        <v>404953.61</v>
      </c>
      <c r="H16" s="65">
        <v>0</v>
      </c>
      <c r="I16" s="47">
        <v>0</v>
      </c>
      <c r="J16" s="65">
        <v>0</v>
      </c>
      <c r="K16" s="65">
        <v>0</v>
      </c>
      <c r="L16" s="65">
        <v>0</v>
      </c>
      <c r="M16" s="47">
        <v>0</v>
      </c>
      <c r="N16" s="65">
        <v>0</v>
      </c>
      <c r="O16" s="65">
        <v>0</v>
      </c>
      <c r="P16" s="36">
        <v>0</v>
      </c>
      <c r="Q16" s="7"/>
    </row>
    <row r="17" spans="1:17" s="8" customFormat="1" ht="37.5">
      <c r="A17" s="5"/>
      <c r="B17" s="84">
        <v>11</v>
      </c>
      <c r="C17" s="10" t="s">
        <v>8</v>
      </c>
      <c r="D17" s="6"/>
      <c r="E17" s="47">
        <f t="shared" si="0"/>
        <v>217553.87</v>
      </c>
      <c r="F17" s="47">
        <v>0</v>
      </c>
      <c r="G17" s="65">
        <v>217553.87</v>
      </c>
      <c r="H17" s="65">
        <v>0</v>
      </c>
      <c r="I17" s="47">
        <v>0</v>
      </c>
      <c r="J17" s="65">
        <v>0</v>
      </c>
      <c r="K17" s="65">
        <v>0</v>
      </c>
      <c r="L17" s="65">
        <v>0</v>
      </c>
      <c r="M17" s="47">
        <v>0</v>
      </c>
      <c r="N17" s="65">
        <v>0</v>
      </c>
      <c r="O17" s="65">
        <v>0</v>
      </c>
      <c r="P17" s="36">
        <v>0</v>
      </c>
      <c r="Q17" s="7"/>
    </row>
    <row r="18" spans="1:17" s="8" customFormat="1" ht="37.5">
      <c r="A18" s="5"/>
      <c r="B18" s="50">
        <v>12</v>
      </c>
      <c r="C18" s="10" t="s">
        <v>7</v>
      </c>
      <c r="D18" s="6"/>
      <c r="E18" s="47">
        <f t="shared" si="0"/>
        <v>5000</v>
      </c>
      <c r="F18" s="47">
        <v>0</v>
      </c>
      <c r="G18" s="65">
        <v>0</v>
      </c>
      <c r="H18" s="65">
        <v>5000</v>
      </c>
      <c r="I18" s="47">
        <v>0</v>
      </c>
      <c r="J18" s="65">
        <v>0</v>
      </c>
      <c r="K18" s="65">
        <v>0</v>
      </c>
      <c r="L18" s="65">
        <v>0</v>
      </c>
      <c r="M18" s="47">
        <v>0</v>
      </c>
      <c r="N18" s="65">
        <v>0</v>
      </c>
      <c r="O18" s="65">
        <v>0</v>
      </c>
      <c r="P18" s="36">
        <v>0</v>
      </c>
      <c r="Q18" s="7"/>
    </row>
    <row r="19" spans="1:17" s="8" customFormat="1" ht="37.5">
      <c r="A19" s="5"/>
      <c r="B19" s="32">
        <v>13</v>
      </c>
      <c r="C19" s="10" t="s">
        <v>5</v>
      </c>
      <c r="D19" s="6"/>
      <c r="E19" s="47">
        <f t="shared" si="0"/>
        <v>1287958.04</v>
      </c>
      <c r="F19" s="47">
        <v>141129.06</v>
      </c>
      <c r="G19" s="65">
        <v>1146828.98</v>
      </c>
      <c r="H19" s="65">
        <v>0</v>
      </c>
      <c r="I19" s="47">
        <v>0</v>
      </c>
      <c r="J19" s="65">
        <v>0</v>
      </c>
      <c r="K19" s="65">
        <v>0</v>
      </c>
      <c r="L19" s="65">
        <v>0</v>
      </c>
      <c r="M19" s="47">
        <v>0</v>
      </c>
      <c r="N19" s="65">
        <v>0</v>
      </c>
      <c r="O19" s="65">
        <v>0</v>
      </c>
      <c r="P19" s="36">
        <v>0</v>
      </c>
      <c r="Q19" s="7"/>
    </row>
    <row r="20" spans="1:17" s="8" customFormat="1" ht="37.5">
      <c r="A20" s="5"/>
      <c r="B20" s="32">
        <v>14</v>
      </c>
      <c r="C20" s="10" t="s">
        <v>4</v>
      </c>
      <c r="D20" s="6"/>
      <c r="E20" s="47">
        <f t="shared" si="0"/>
        <v>729121.95000000007</v>
      </c>
      <c r="F20" s="47">
        <v>64722.64</v>
      </c>
      <c r="G20" s="65">
        <v>664399.31000000006</v>
      </c>
      <c r="H20" s="65">
        <v>0</v>
      </c>
      <c r="I20" s="47">
        <v>0</v>
      </c>
      <c r="J20" s="65">
        <v>0</v>
      </c>
      <c r="K20" s="65">
        <v>0</v>
      </c>
      <c r="L20" s="65">
        <v>0</v>
      </c>
      <c r="M20" s="47">
        <v>0</v>
      </c>
      <c r="N20" s="65">
        <v>0</v>
      </c>
      <c r="O20" s="65">
        <v>0</v>
      </c>
      <c r="P20" s="36">
        <v>0</v>
      </c>
      <c r="Q20" s="7"/>
    </row>
    <row r="21" spans="1:17" s="8" customFormat="1" ht="37.5">
      <c r="A21" s="5"/>
      <c r="B21" s="32">
        <v>15</v>
      </c>
      <c r="C21" s="10" t="s">
        <v>3</v>
      </c>
      <c r="D21" s="6"/>
      <c r="E21" s="47">
        <f t="shared" si="0"/>
        <v>621262.94999999995</v>
      </c>
      <c r="F21" s="47">
        <v>89920.26</v>
      </c>
      <c r="G21" s="65">
        <v>531342.68999999994</v>
      </c>
      <c r="H21" s="65">
        <v>0</v>
      </c>
      <c r="I21" s="47">
        <v>0</v>
      </c>
      <c r="J21" s="65">
        <v>0</v>
      </c>
      <c r="K21" s="65">
        <v>0</v>
      </c>
      <c r="L21" s="65">
        <v>0</v>
      </c>
      <c r="M21" s="47">
        <v>0</v>
      </c>
      <c r="N21" s="65">
        <v>0</v>
      </c>
      <c r="O21" s="65">
        <v>0</v>
      </c>
      <c r="P21" s="36">
        <v>0</v>
      </c>
      <c r="Q21" s="7"/>
    </row>
    <row r="22" spans="1:17" s="8" customFormat="1" ht="37.5">
      <c r="A22" s="5"/>
      <c r="B22" s="50">
        <v>16</v>
      </c>
      <c r="C22" s="10" t="s">
        <v>2</v>
      </c>
      <c r="D22" s="6"/>
      <c r="E22" s="47">
        <f t="shared" si="0"/>
        <v>20000</v>
      </c>
      <c r="F22" s="47">
        <v>0</v>
      </c>
      <c r="G22" s="65">
        <v>0</v>
      </c>
      <c r="H22" s="65">
        <v>20000</v>
      </c>
      <c r="I22" s="47">
        <v>0</v>
      </c>
      <c r="J22" s="65">
        <v>0</v>
      </c>
      <c r="K22" s="65">
        <v>0</v>
      </c>
      <c r="L22" s="65">
        <v>0</v>
      </c>
      <c r="M22" s="47">
        <v>0</v>
      </c>
      <c r="N22" s="65">
        <v>0</v>
      </c>
      <c r="O22" s="65">
        <v>0</v>
      </c>
      <c r="P22" s="36">
        <v>0</v>
      </c>
      <c r="Q22" s="7"/>
    </row>
    <row r="23" spans="1:17" s="8" customFormat="1" ht="18.75">
      <c r="A23" s="11"/>
      <c r="B23" s="106" t="s">
        <v>1</v>
      </c>
      <c r="C23" s="106"/>
      <c r="D23" s="14">
        <v>540</v>
      </c>
      <c r="E23" s="48">
        <f>SUM(E7:E22)</f>
        <v>7143832.0800000001</v>
      </c>
      <c r="F23" s="48">
        <f>SUM(F7:F22)</f>
        <v>795442.75000000012</v>
      </c>
      <c r="G23" s="48">
        <f>SUM(G7:G22)</f>
        <v>6293389.3300000001</v>
      </c>
      <c r="H23" s="48">
        <f>SUM(H7:H22)</f>
        <v>55000</v>
      </c>
      <c r="I23" s="48">
        <v>0</v>
      </c>
      <c r="J23" s="66">
        <v>0</v>
      </c>
      <c r="K23" s="66">
        <v>0</v>
      </c>
      <c r="L23" s="66">
        <v>0</v>
      </c>
      <c r="M23" s="48">
        <v>0</v>
      </c>
      <c r="N23" s="66">
        <v>0</v>
      </c>
      <c r="O23" s="66">
        <v>0</v>
      </c>
      <c r="P23" s="38">
        <v>0</v>
      </c>
      <c r="Q23" s="7" t="s">
        <v>0</v>
      </c>
    </row>
    <row r="24" spans="1:17">
      <c r="A24" s="1"/>
      <c r="B24" s="1"/>
      <c r="C24" s="1"/>
      <c r="D24" s="1"/>
      <c r="E24" s="37"/>
      <c r="F24" s="37" t="s">
        <v>0</v>
      </c>
      <c r="G24" s="1" t="s">
        <v>0</v>
      </c>
      <c r="H24" s="1"/>
      <c r="I24" s="1" t="s">
        <v>0</v>
      </c>
      <c r="J24" s="1" t="s">
        <v>0</v>
      </c>
      <c r="K24" s="1"/>
      <c r="L24" s="1"/>
      <c r="M24" s="1" t="s">
        <v>0</v>
      </c>
      <c r="N24" s="1" t="s">
        <v>0</v>
      </c>
      <c r="O24" s="1" t="s">
        <v>0</v>
      </c>
      <c r="P24" s="1" t="s">
        <v>0</v>
      </c>
      <c r="Q24" s="1" t="s">
        <v>0</v>
      </c>
    </row>
  </sheetData>
  <mergeCells count="11">
    <mergeCell ref="B23:C23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B1" workbookViewId="0">
      <selection activeCell="F25" sqref="F25:H2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107" t="s">
        <v>30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46"/>
      <c r="I2" s="30"/>
      <c r="J2" s="30"/>
      <c r="K2" s="30"/>
      <c r="L2" s="46"/>
      <c r="M2" s="30"/>
      <c r="N2" s="108"/>
      <c r="O2" s="108"/>
      <c r="P2" s="108" t="s">
        <v>39</v>
      </c>
      <c r="Q2" s="108"/>
    </row>
    <row r="3" spans="1:17" s="8" customFormat="1" ht="18.75" customHeight="1">
      <c r="A3" s="5"/>
      <c r="B3" s="109" t="s">
        <v>23</v>
      </c>
      <c r="C3" s="109" t="s">
        <v>22</v>
      </c>
      <c r="D3" s="6"/>
      <c r="E3" s="109" t="s">
        <v>27</v>
      </c>
      <c r="F3" s="111" t="s">
        <v>26</v>
      </c>
      <c r="G3" s="112"/>
      <c r="H3" s="114"/>
      <c r="I3" s="109" t="s">
        <v>28</v>
      </c>
      <c r="J3" s="111" t="s">
        <v>26</v>
      </c>
      <c r="K3" s="112"/>
      <c r="L3" s="114"/>
      <c r="M3" s="109" t="s">
        <v>31</v>
      </c>
      <c r="N3" s="111" t="s">
        <v>26</v>
      </c>
      <c r="O3" s="112"/>
      <c r="P3" s="113"/>
      <c r="Q3" s="7"/>
    </row>
    <row r="4" spans="1:17" s="8" customFormat="1" ht="222.75" customHeight="1">
      <c r="A4" s="5"/>
      <c r="B4" s="109"/>
      <c r="C4" s="109"/>
      <c r="D4" s="6"/>
      <c r="E4" s="109"/>
      <c r="F4" s="27" t="s">
        <v>40</v>
      </c>
      <c r="G4" s="27" t="s">
        <v>41</v>
      </c>
      <c r="H4" s="27" t="s">
        <v>45</v>
      </c>
      <c r="I4" s="109"/>
      <c r="J4" s="27" t="s">
        <v>40</v>
      </c>
      <c r="K4" s="27" t="s">
        <v>41</v>
      </c>
      <c r="L4" s="27" t="s">
        <v>45</v>
      </c>
      <c r="M4" s="109"/>
      <c r="N4" s="27" t="s">
        <v>40</v>
      </c>
      <c r="O4" s="27" t="s">
        <v>41</v>
      </c>
      <c r="P4" s="27" t="s">
        <v>45</v>
      </c>
      <c r="Q4" s="7"/>
    </row>
    <row r="5" spans="1:17" s="8" customFormat="1" ht="49.5" customHeight="1">
      <c r="A5" s="5"/>
      <c r="B5" s="43">
        <v>1</v>
      </c>
      <c r="C5" s="43" t="s">
        <v>21</v>
      </c>
      <c r="D5" s="6"/>
      <c r="E5" s="47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5">
        <v>2</v>
      </c>
      <c r="C6" s="10" t="s">
        <v>20</v>
      </c>
      <c r="D6" s="6"/>
      <c r="E6" s="47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5">
        <v>3</v>
      </c>
      <c r="C7" s="45" t="s">
        <v>19</v>
      </c>
      <c r="D7" s="6"/>
      <c r="E7" s="47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47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47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47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47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47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47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47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47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47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47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47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47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47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47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47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47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47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106" t="s">
        <v>1</v>
      </c>
      <c r="C25" s="106"/>
      <c r="D25" s="14">
        <v>540</v>
      </c>
      <c r="E25" s="48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opLeftCell="B1" workbookViewId="0">
      <selection activeCell="E23" sqref="E23"/>
    </sheetView>
  </sheetViews>
  <sheetFormatPr defaultColWidth="9.140625" defaultRowHeight="15"/>
  <cols>
    <col min="1" max="1" width="0.140625" style="2" customWidth="1"/>
    <col min="2" max="2" width="7.28515625" style="2" customWidth="1"/>
    <col min="3" max="3" width="36.28515625" style="2" customWidth="1"/>
    <col min="4" max="4" width="0" style="2" hidden="1" customWidth="1"/>
    <col min="5" max="5" width="20.42578125" style="2" customWidth="1"/>
    <col min="6" max="6" width="21.42578125" style="2" customWidth="1"/>
    <col min="7" max="7" width="24.140625" style="2" customWidth="1"/>
    <col min="8" max="8" width="18.85546875" style="2" customWidth="1"/>
    <col min="9" max="9" width="16.7109375" style="2" customWidth="1"/>
    <col min="10" max="10" width="21.85546875" style="2" customWidth="1"/>
    <col min="11" max="11" width="22.42578125" style="2" customWidth="1"/>
    <col min="12" max="12" width="18.5703125" style="2" customWidth="1"/>
    <col min="13" max="13" width="15" style="2" customWidth="1"/>
    <col min="14" max="14" width="18.7109375" style="2" customWidth="1"/>
    <col min="15" max="15" width="22.5703125" style="2" customWidth="1"/>
    <col min="16" max="16" width="20" style="2" customWidth="1"/>
    <col min="17" max="241" width="9.140625" style="2" customWidth="1"/>
    <col min="242" max="16384" width="9.140625" style="2"/>
  </cols>
  <sheetData>
    <row r="1" spans="1:16" ht="81" customHeight="1">
      <c r="A1" s="3"/>
      <c r="B1" s="107" t="s">
        <v>30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81"/>
    </row>
    <row r="2" spans="1:16" ht="17.25" customHeight="1">
      <c r="A2" s="3"/>
      <c r="B2" s="81"/>
      <c r="C2" s="81"/>
      <c r="D2" s="81"/>
      <c r="E2" s="81"/>
      <c r="F2" s="81"/>
      <c r="G2" s="83"/>
      <c r="H2" s="92"/>
      <c r="I2" s="81"/>
      <c r="J2" s="81"/>
      <c r="K2" s="83"/>
      <c r="L2" s="92"/>
      <c r="M2" s="81"/>
      <c r="N2" s="60"/>
      <c r="O2" s="108" t="s">
        <v>52</v>
      </c>
      <c r="P2" s="118"/>
    </row>
    <row r="3" spans="1:16" s="8" customFormat="1" ht="18.75" customHeight="1">
      <c r="A3" s="5"/>
      <c r="B3" s="109" t="s">
        <v>23</v>
      </c>
      <c r="C3" s="109" t="s">
        <v>22</v>
      </c>
      <c r="D3" s="6"/>
      <c r="E3" s="109" t="s">
        <v>27</v>
      </c>
      <c r="F3" s="111" t="s">
        <v>26</v>
      </c>
      <c r="G3" s="117"/>
      <c r="H3" s="114"/>
      <c r="I3" s="115" t="s">
        <v>28</v>
      </c>
      <c r="J3" s="111" t="s">
        <v>26</v>
      </c>
      <c r="K3" s="117"/>
      <c r="L3" s="114"/>
      <c r="M3" s="109" t="s">
        <v>31</v>
      </c>
      <c r="N3" s="111" t="s">
        <v>26</v>
      </c>
      <c r="O3" s="117"/>
      <c r="P3" s="113"/>
    </row>
    <row r="4" spans="1:16" s="8" customFormat="1" ht="345.75" customHeight="1">
      <c r="A4" s="5"/>
      <c r="B4" s="109"/>
      <c r="C4" s="109"/>
      <c r="D4" s="6"/>
      <c r="E4" s="109"/>
      <c r="F4" s="75" t="s">
        <v>51</v>
      </c>
      <c r="G4" s="94" t="s">
        <v>53</v>
      </c>
      <c r="H4" s="94" t="s">
        <v>54</v>
      </c>
      <c r="I4" s="116"/>
      <c r="J4" s="73" t="s">
        <v>51</v>
      </c>
      <c r="K4" s="85" t="s">
        <v>53</v>
      </c>
      <c r="L4" s="94" t="s">
        <v>54</v>
      </c>
      <c r="M4" s="109"/>
      <c r="N4" s="74" t="s">
        <v>51</v>
      </c>
      <c r="O4" s="85" t="s">
        <v>53</v>
      </c>
      <c r="P4" s="94" t="s">
        <v>54</v>
      </c>
    </row>
    <row r="5" spans="1:16" s="8" customFormat="1" ht="102" customHeight="1">
      <c r="A5" s="5"/>
      <c r="B5" s="84">
        <v>1</v>
      </c>
      <c r="C5" s="84" t="s">
        <v>21</v>
      </c>
      <c r="D5" s="6"/>
      <c r="E5" s="86">
        <f>F5+G5+H5</f>
        <v>956640.04</v>
      </c>
      <c r="F5" s="87">
        <v>956640.04</v>
      </c>
      <c r="G5" s="88">
        <v>0</v>
      </c>
      <c r="H5" s="88">
        <v>0</v>
      </c>
      <c r="I5" s="88">
        <v>0</v>
      </c>
      <c r="J5" s="88">
        <v>0</v>
      </c>
      <c r="K5" s="88">
        <v>0</v>
      </c>
      <c r="L5" s="88">
        <v>0</v>
      </c>
      <c r="M5" s="88">
        <v>0</v>
      </c>
      <c r="N5" s="88">
        <v>0</v>
      </c>
      <c r="O5" s="88">
        <v>0</v>
      </c>
      <c r="P5" s="88">
        <v>0</v>
      </c>
    </row>
    <row r="6" spans="1:16" s="8" customFormat="1" ht="32.25" customHeight="1">
      <c r="A6" s="5"/>
      <c r="B6" s="95">
        <v>2</v>
      </c>
      <c r="C6" s="95" t="s">
        <v>20</v>
      </c>
      <c r="D6" s="6"/>
      <c r="E6" s="86">
        <f t="shared" ref="E6:E20" si="0">F6+G6+H6</f>
        <v>43675</v>
      </c>
      <c r="F6" s="88">
        <v>0</v>
      </c>
      <c r="G6" s="88">
        <v>0</v>
      </c>
      <c r="H6" s="88">
        <v>43675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  <c r="O6" s="88">
        <v>0</v>
      </c>
      <c r="P6" s="88">
        <v>0</v>
      </c>
    </row>
    <row r="7" spans="1:16" s="8" customFormat="1" ht="34.5" customHeight="1">
      <c r="A7" s="5"/>
      <c r="B7" s="95">
        <v>3</v>
      </c>
      <c r="C7" s="95" t="s">
        <v>19</v>
      </c>
      <c r="D7" s="6"/>
      <c r="E7" s="86">
        <f t="shared" si="0"/>
        <v>29117</v>
      </c>
      <c r="F7" s="88">
        <v>0</v>
      </c>
      <c r="G7" s="88">
        <v>0</v>
      </c>
      <c r="H7" s="88">
        <v>29117</v>
      </c>
      <c r="I7" s="88">
        <v>0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  <c r="O7" s="88">
        <v>0</v>
      </c>
      <c r="P7" s="88">
        <v>0</v>
      </c>
    </row>
    <row r="8" spans="1:16" s="8" customFormat="1" ht="34.5" customHeight="1">
      <c r="A8" s="5"/>
      <c r="B8" s="95">
        <v>4</v>
      </c>
      <c r="C8" s="95" t="s">
        <v>18</v>
      </c>
      <c r="D8" s="6"/>
      <c r="E8" s="86">
        <f t="shared" si="0"/>
        <v>43675</v>
      </c>
      <c r="F8" s="88">
        <v>0</v>
      </c>
      <c r="G8" s="88">
        <v>0</v>
      </c>
      <c r="H8" s="88">
        <v>43675</v>
      </c>
      <c r="I8" s="88">
        <v>0</v>
      </c>
      <c r="J8" s="88">
        <v>0</v>
      </c>
      <c r="K8" s="88">
        <v>0</v>
      </c>
      <c r="L8" s="88">
        <v>0</v>
      </c>
      <c r="M8" s="88">
        <v>0</v>
      </c>
      <c r="N8" s="88">
        <v>0</v>
      </c>
      <c r="O8" s="88">
        <v>0</v>
      </c>
      <c r="P8" s="88">
        <v>0</v>
      </c>
    </row>
    <row r="9" spans="1:16" s="8" customFormat="1" ht="34.5" customHeight="1">
      <c r="A9" s="5"/>
      <c r="B9" s="95">
        <v>5</v>
      </c>
      <c r="C9" s="95" t="s">
        <v>17</v>
      </c>
      <c r="D9" s="6"/>
      <c r="E9" s="86">
        <f t="shared" si="0"/>
        <v>29117</v>
      </c>
      <c r="F9" s="88">
        <v>0</v>
      </c>
      <c r="G9" s="88">
        <v>0</v>
      </c>
      <c r="H9" s="88">
        <v>29117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</row>
    <row r="10" spans="1:16" s="8" customFormat="1" ht="34.5" customHeight="1">
      <c r="A10" s="5"/>
      <c r="B10" s="95">
        <v>6</v>
      </c>
      <c r="C10" s="95" t="s">
        <v>15</v>
      </c>
      <c r="D10" s="6"/>
      <c r="E10" s="86">
        <f t="shared" si="0"/>
        <v>58233</v>
      </c>
      <c r="F10" s="88">
        <v>0</v>
      </c>
      <c r="G10" s="88">
        <v>0</v>
      </c>
      <c r="H10" s="88">
        <v>58233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</row>
    <row r="11" spans="1:16" s="8" customFormat="1" ht="34.5" customHeight="1">
      <c r="A11" s="5"/>
      <c r="B11" s="95">
        <v>7</v>
      </c>
      <c r="C11" s="95" t="s">
        <v>14</v>
      </c>
      <c r="D11" s="6"/>
      <c r="E11" s="86">
        <f t="shared" si="0"/>
        <v>58233</v>
      </c>
      <c r="F11" s="88">
        <v>0</v>
      </c>
      <c r="G11" s="88">
        <v>0</v>
      </c>
      <c r="H11" s="88">
        <v>58233</v>
      </c>
      <c r="I11" s="88">
        <v>0</v>
      </c>
      <c r="J11" s="88">
        <v>0</v>
      </c>
      <c r="K11" s="88">
        <v>0</v>
      </c>
      <c r="L11" s="88">
        <v>0</v>
      </c>
      <c r="M11" s="88">
        <v>0</v>
      </c>
      <c r="N11" s="88">
        <v>0</v>
      </c>
      <c r="O11" s="88">
        <v>0</v>
      </c>
      <c r="P11" s="88">
        <v>0</v>
      </c>
    </row>
    <row r="12" spans="1:16" s="8" customFormat="1" ht="34.5" customHeight="1">
      <c r="A12" s="5"/>
      <c r="B12" s="95">
        <v>8</v>
      </c>
      <c r="C12" s="95" t="s">
        <v>13</v>
      </c>
      <c r="D12" s="6"/>
      <c r="E12" s="86">
        <f t="shared" si="0"/>
        <v>14558</v>
      </c>
      <c r="F12" s="88">
        <v>0</v>
      </c>
      <c r="G12" s="88">
        <v>0</v>
      </c>
      <c r="H12" s="88">
        <v>14558</v>
      </c>
      <c r="I12" s="88">
        <v>0</v>
      </c>
      <c r="J12" s="88">
        <v>0</v>
      </c>
      <c r="K12" s="88">
        <v>0</v>
      </c>
      <c r="L12" s="88">
        <v>0</v>
      </c>
      <c r="M12" s="88">
        <v>0</v>
      </c>
      <c r="N12" s="88">
        <v>0</v>
      </c>
      <c r="O12" s="88">
        <v>0</v>
      </c>
      <c r="P12" s="88">
        <v>0</v>
      </c>
    </row>
    <row r="13" spans="1:16" s="8" customFormat="1" ht="34.5" customHeight="1">
      <c r="A13" s="5"/>
      <c r="B13" s="95">
        <v>9</v>
      </c>
      <c r="C13" s="95" t="s">
        <v>12</v>
      </c>
      <c r="D13" s="6"/>
      <c r="E13" s="86">
        <f t="shared" si="0"/>
        <v>58233</v>
      </c>
      <c r="F13" s="88">
        <v>0</v>
      </c>
      <c r="G13" s="88">
        <v>0</v>
      </c>
      <c r="H13" s="88">
        <v>58233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8">
        <v>0</v>
      </c>
    </row>
    <row r="14" spans="1:16" s="8" customFormat="1" ht="34.5" customHeight="1">
      <c r="A14" s="5"/>
      <c r="B14" s="95">
        <v>10</v>
      </c>
      <c r="C14" s="95" t="s">
        <v>9</v>
      </c>
      <c r="D14" s="6"/>
      <c r="E14" s="86">
        <f t="shared" si="0"/>
        <v>58233</v>
      </c>
      <c r="F14" s="88">
        <v>0</v>
      </c>
      <c r="G14" s="88">
        <v>0</v>
      </c>
      <c r="H14" s="88">
        <v>58233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8">
        <v>0</v>
      </c>
    </row>
    <row r="15" spans="1:16" s="8" customFormat="1" ht="34.5" customHeight="1">
      <c r="A15" s="5"/>
      <c r="B15" s="95">
        <v>11</v>
      </c>
      <c r="C15" s="95" t="s">
        <v>8</v>
      </c>
      <c r="D15" s="6"/>
      <c r="E15" s="86">
        <f t="shared" si="0"/>
        <v>29117</v>
      </c>
      <c r="F15" s="88">
        <v>0</v>
      </c>
      <c r="G15" s="88">
        <v>0</v>
      </c>
      <c r="H15" s="88">
        <v>29117</v>
      </c>
      <c r="I15" s="88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8">
        <v>0</v>
      </c>
      <c r="P15" s="88">
        <v>0</v>
      </c>
    </row>
    <row r="16" spans="1:16" s="8" customFormat="1" ht="40.5" customHeight="1">
      <c r="A16" s="5"/>
      <c r="B16" s="95">
        <v>12</v>
      </c>
      <c r="C16" s="95" t="s">
        <v>4</v>
      </c>
      <c r="D16" s="6"/>
      <c r="E16" s="86">
        <f t="shared" si="0"/>
        <v>14558</v>
      </c>
      <c r="F16" s="88">
        <v>0</v>
      </c>
      <c r="G16" s="88">
        <v>0</v>
      </c>
      <c r="H16" s="88">
        <v>14558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</row>
    <row r="17" spans="1:16" s="8" customFormat="1" ht="40.5" customHeight="1">
      <c r="A17" s="5"/>
      <c r="B17" s="95">
        <v>13</v>
      </c>
      <c r="C17" s="95" t="s">
        <v>3</v>
      </c>
      <c r="D17" s="6"/>
      <c r="E17" s="86">
        <f t="shared" si="0"/>
        <v>29117</v>
      </c>
      <c r="F17" s="88">
        <v>0</v>
      </c>
      <c r="G17" s="88">
        <v>0</v>
      </c>
      <c r="H17" s="88">
        <v>29117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</row>
    <row r="18" spans="1:16" s="8" customFormat="1" ht="40.5" customHeight="1">
      <c r="A18" s="5"/>
      <c r="B18" s="95">
        <v>14</v>
      </c>
      <c r="C18" s="95" t="s">
        <v>5</v>
      </c>
      <c r="D18" s="6"/>
      <c r="E18" s="86">
        <f t="shared" si="0"/>
        <v>58233</v>
      </c>
      <c r="F18" s="88">
        <v>0</v>
      </c>
      <c r="G18" s="88">
        <v>0</v>
      </c>
      <c r="H18" s="88">
        <v>58233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</row>
    <row r="19" spans="1:16" s="8" customFormat="1" ht="39" customHeight="1">
      <c r="A19" s="5"/>
      <c r="B19" s="93">
        <v>15</v>
      </c>
      <c r="C19" s="93" t="s">
        <v>43</v>
      </c>
      <c r="D19" s="6"/>
      <c r="E19" s="86">
        <f t="shared" si="0"/>
        <v>7175436.7800000003</v>
      </c>
      <c r="F19" s="89">
        <v>165359</v>
      </c>
      <c r="G19" s="89">
        <v>6147497.7800000003</v>
      </c>
      <c r="H19" s="88">
        <v>862580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</row>
    <row r="20" spans="1:16" s="8" customFormat="1" ht="32.25" customHeight="1">
      <c r="A20" s="11"/>
      <c r="B20" s="106" t="s">
        <v>1</v>
      </c>
      <c r="C20" s="106"/>
      <c r="D20" s="14">
        <v>540</v>
      </c>
      <c r="E20" s="104">
        <f t="shared" si="0"/>
        <v>8656175.8200000003</v>
      </c>
      <c r="F20" s="90">
        <f>F5+F19</f>
        <v>1121999.04</v>
      </c>
      <c r="G20" s="90">
        <f>SUM(G5:G19)</f>
        <v>6147497.7800000003</v>
      </c>
      <c r="H20" s="90">
        <f>SUM(H5:H19)</f>
        <v>1386679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0</v>
      </c>
    </row>
    <row r="21" spans="1:16" ht="12.75" customHeight="1">
      <c r="A21" s="1"/>
      <c r="B21" s="1"/>
      <c r="C21" s="1"/>
      <c r="D21" s="1"/>
      <c r="E21" s="1"/>
      <c r="F21" s="1" t="s">
        <v>0</v>
      </c>
      <c r="G21" s="1"/>
      <c r="H21" s="1"/>
      <c r="I21" s="1" t="s">
        <v>0</v>
      </c>
      <c r="J21" s="1" t="s">
        <v>0</v>
      </c>
      <c r="K21" s="1"/>
      <c r="L21" s="1"/>
      <c r="M21" s="1" t="s">
        <v>0</v>
      </c>
      <c r="N21" s="1"/>
      <c r="O21" s="1"/>
    </row>
  </sheetData>
  <mergeCells count="11">
    <mergeCell ref="B20:C20"/>
    <mergeCell ref="B1:N1"/>
    <mergeCell ref="B3:B4"/>
    <mergeCell ref="C3:C4"/>
    <mergeCell ref="E3:E4"/>
    <mergeCell ref="I3:I4"/>
    <mergeCell ref="M3:M4"/>
    <mergeCell ref="N3:P3"/>
    <mergeCell ref="O2:P2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topLeftCell="C1" workbookViewId="0">
      <selection activeCell="C1" sqref="A1:XFD104857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>
      <c r="A1" s="3"/>
      <c r="B1" s="107" t="s">
        <v>30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67"/>
    </row>
    <row r="2" spans="1:14" ht="17.25" customHeight="1">
      <c r="A2" s="3"/>
      <c r="B2" s="57"/>
      <c r="C2" s="57"/>
      <c r="D2" s="57"/>
      <c r="E2" s="57"/>
      <c r="F2" s="57"/>
      <c r="G2" s="67"/>
      <c r="H2" s="57"/>
      <c r="I2" s="57"/>
      <c r="J2" s="67"/>
      <c r="K2" s="57"/>
      <c r="L2" s="67"/>
      <c r="M2" s="60" t="s">
        <v>48</v>
      </c>
      <c r="N2" s="60"/>
    </row>
    <row r="3" spans="1:14" s="8" customFormat="1" ht="18.75" customHeight="1">
      <c r="A3" s="5"/>
      <c r="B3" s="109" t="s">
        <v>23</v>
      </c>
      <c r="C3" s="109" t="s">
        <v>22</v>
      </c>
      <c r="D3" s="6"/>
      <c r="E3" s="109" t="s">
        <v>27</v>
      </c>
      <c r="F3" s="111" t="s">
        <v>26</v>
      </c>
      <c r="G3" s="114"/>
      <c r="H3" s="115" t="s">
        <v>28</v>
      </c>
      <c r="I3" s="59" t="s">
        <v>26</v>
      </c>
      <c r="J3" s="69"/>
      <c r="K3" s="109" t="s">
        <v>31</v>
      </c>
      <c r="L3" s="68"/>
      <c r="M3" s="58" t="s">
        <v>26</v>
      </c>
      <c r="N3" s="67"/>
    </row>
    <row r="4" spans="1:14" s="8" customFormat="1" ht="367.5" customHeight="1">
      <c r="A4" s="5"/>
      <c r="B4" s="109"/>
      <c r="C4" s="109"/>
      <c r="D4" s="6"/>
      <c r="E4" s="109"/>
      <c r="F4" s="75" t="s">
        <v>47</v>
      </c>
      <c r="G4" s="82" t="s">
        <v>49</v>
      </c>
      <c r="H4" s="116"/>
      <c r="I4" s="75" t="s">
        <v>47</v>
      </c>
      <c r="J4" s="73" t="s">
        <v>49</v>
      </c>
      <c r="K4" s="109"/>
      <c r="L4" s="74" t="s">
        <v>47</v>
      </c>
      <c r="M4" s="73" t="s">
        <v>49</v>
      </c>
      <c r="N4" s="70"/>
    </row>
    <row r="5" spans="1:14" s="8" customFormat="1" ht="36" customHeight="1">
      <c r="A5" s="5"/>
      <c r="B5" s="77">
        <v>1</v>
      </c>
      <c r="C5" s="77" t="s">
        <v>18</v>
      </c>
      <c r="D5" s="6"/>
      <c r="E5" s="80">
        <f>F5+G5</f>
        <v>93978.6</v>
      </c>
      <c r="F5" s="64">
        <v>0</v>
      </c>
      <c r="G5" s="52">
        <v>93978.6</v>
      </c>
      <c r="H5" s="64">
        <v>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70"/>
    </row>
    <row r="6" spans="1:14" s="8" customFormat="1" ht="45" customHeight="1">
      <c r="A6" s="5"/>
      <c r="B6" s="58">
        <v>2</v>
      </c>
      <c r="C6" s="10" t="s">
        <v>17</v>
      </c>
      <c r="D6" s="6"/>
      <c r="E6" s="80">
        <f t="shared" ref="E6:E10" si="0">F6+G6</f>
        <v>176254.3</v>
      </c>
      <c r="F6" s="64">
        <v>166174.29999999999</v>
      </c>
      <c r="G6" s="53">
        <v>10080</v>
      </c>
      <c r="H6" s="53">
        <v>0</v>
      </c>
      <c r="I6" s="52">
        <v>0</v>
      </c>
      <c r="J6" s="53">
        <v>0</v>
      </c>
      <c r="K6" s="53">
        <v>0</v>
      </c>
      <c r="L6" s="53">
        <v>0</v>
      </c>
      <c r="M6" s="52">
        <v>0</v>
      </c>
      <c r="N6" s="71"/>
    </row>
    <row r="7" spans="1:14" s="8" customFormat="1" ht="45" customHeight="1">
      <c r="A7" s="5"/>
      <c r="B7" s="63">
        <v>3</v>
      </c>
      <c r="C7" s="10" t="s">
        <v>14</v>
      </c>
      <c r="D7" s="6"/>
      <c r="E7" s="80">
        <f t="shared" si="0"/>
        <v>512322.49</v>
      </c>
      <c r="F7" s="64">
        <v>512322.49</v>
      </c>
      <c r="G7" s="53">
        <v>0</v>
      </c>
      <c r="H7" s="52">
        <v>0</v>
      </c>
      <c r="I7" s="52">
        <v>0</v>
      </c>
      <c r="J7" s="53">
        <v>0</v>
      </c>
      <c r="K7" s="52">
        <v>0</v>
      </c>
      <c r="L7" s="53">
        <v>0</v>
      </c>
      <c r="M7" s="52">
        <v>0</v>
      </c>
      <c r="N7" s="71"/>
    </row>
    <row r="8" spans="1:14" s="8" customFormat="1" ht="45" customHeight="1">
      <c r="A8" s="5"/>
      <c r="B8" s="63">
        <v>4</v>
      </c>
      <c r="C8" s="63" t="s">
        <v>43</v>
      </c>
      <c r="D8" s="6"/>
      <c r="E8" s="80">
        <f t="shared" si="0"/>
        <v>2992629.91</v>
      </c>
      <c r="F8" s="64">
        <v>2992629.91</v>
      </c>
      <c r="G8" s="53">
        <v>0</v>
      </c>
      <c r="H8" s="52">
        <v>0</v>
      </c>
      <c r="I8" s="52">
        <v>0</v>
      </c>
      <c r="J8" s="53">
        <v>0</v>
      </c>
      <c r="K8" s="52">
        <v>0</v>
      </c>
      <c r="L8" s="53">
        <v>0</v>
      </c>
      <c r="M8" s="52">
        <v>0</v>
      </c>
      <c r="N8" s="71"/>
    </row>
    <row r="9" spans="1:14" s="8" customFormat="1" ht="45" customHeight="1">
      <c r="A9" s="5"/>
      <c r="B9" s="68">
        <v>5</v>
      </c>
      <c r="C9" s="10" t="s">
        <v>50</v>
      </c>
      <c r="D9" s="6"/>
      <c r="E9" s="80">
        <f t="shared" si="0"/>
        <v>1.4</v>
      </c>
      <c r="F9" s="64">
        <v>0</v>
      </c>
      <c r="G9" s="64">
        <v>1.4</v>
      </c>
      <c r="H9" s="52">
        <v>0</v>
      </c>
      <c r="I9" s="52">
        <v>0</v>
      </c>
      <c r="J9" s="53">
        <v>0</v>
      </c>
      <c r="K9" s="64">
        <v>0</v>
      </c>
      <c r="L9" s="53">
        <v>0</v>
      </c>
      <c r="M9" s="53">
        <v>0</v>
      </c>
      <c r="N9" s="71"/>
    </row>
    <row r="10" spans="1:14" s="8" customFormat="1" ht="32.25" customHeight="1">
      <c r="A10" s="11"/>
      <c r="B10" s="106" t="s">
        <v>1</v>
      </c>
      <c r="C10" s="106"/>
      <c r="D10" s="14">
        <v>540</v>
      </c>
      <c r="E10" s="79">
        <f t="shared" si="0"/>
        <v>3775186.7</v>
      </c>
      <c r="F10" s="56">
        <f>SUM(F6:F8)</f>
        <v>3671126.7</v>
      </c>
      <c r="G10" s="56">
        <f>SUM(G5:G9)</f>
        <v>104060</v>
      </c>
      <c r="H10" s="56">
        <f t="shared" ref="H10:M10" si="1">H6</f>
        <v>0</v>
      </c>
      <c r="I10" s="56">
        <f t="shared" si="1"/>
        <v>0</v>
      </c>
      <c r="J10" s="76">
        <v>0</v>
      </c>
      <c r="K10" s="56">
        <f t="shared" si="1"/>
        <v>0</v>
      </c>
      <c r="L10" s="56">
        <f t="shared" si="1"/>
        <v>0</v>
      </c>
      <c r="M10" s="56">
        <f t="shared" si="1"/>
        <v>0</v>
      </c>
      <c r="N10" s="72"/>
    </row>
    <row r="11" spans="1:14" ht="12.75" customHeight="1">
      <c r="A11" s="1"/>
      <c r="B11" s="1"/>
      <c r="C11" s="1"/>
      <c r="D11" s="1"/>
      <c r="E11" s="1"/>
      <c r="F11" s="1" t="s">
        <v>0</v>
      </c>
      <c r="G11" s="1"/>
      <c r="H11" s="1" t="s">
        <v>0</v>
      </c>
      <c r="I11" s="1" t="s">
        <v>0</v>
      </c>
      <c r="J11" s="1"/>
      <c r="K11" s="1" t="s">
        <v>0</v>
      </c>
      <c r="L11" s="1"/>
      <c r="M11" s="1" t="s">
        <v>0</v>
      </c>
      <c r="N11" s="1"/>
    </row>
  </sheetData>
  <mergeCells count="8">
    <mergeCell ref="B10:C10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opLeftCell="A16" workbookViewId="0">
      <selection activeCell="F38" sqref="F3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103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107" t="s">
        <v>30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4"/>
    </row>
    <row r="2" spans="1:13" ht="17.25" customHeight="1">
      <c r="A2" s="3"/>
      <c r="B2" s="29"/>
      <c r="C2" s="29"/>
      <c r="D2" s="29"/>
      <c r="E2" s="29"/>
      <c r="F2" s="29"/>
      <c r="G2" s="96"/>
      <c r="H2" s="29"/>
      <c r="I2" s="29"/>
      <c r="J2" s="39"/>
      <c r="K2" s="29"/>
      <c r="L2" s="60"/>
      <c r="M2" s="60" t="s">
        <v>37</v>
      </c>
    </row>
    <row r="3" spans="1:13" s="8" customFormat="1" ht="18.75" customHeight="1">
      <c r="A3" s="5"/>
      <c r="B3" s="109" t="s">
        <v>23</v>
      </c>
      <c r="C3" s="109" t="s">
        <v>22</v>
      </c>
      <c r="D3" s="6"/>
      <c r="E3" s="109" t="s">
        <v>27</v>
      </c>
      <c r="F3" s="111" t="s">
        <v>26</v>
      </c>
      <c r="G3" s="117"/>
      <c r="H3" s="109" t="s">
        <v>28</v>
      </c>
      <c r="I3" s="111" t="s">
        <v>26</v>
      </c>
      <c r="J3" s="117"/>
      <c r="K3" s="109" t="s">
        <v>31</v>
      </c>
      <c r="L3" s="111" t="s">
        <v>26</v>
      </c>
      <c r="M3" s="113"/>
    </row>
    <row r="4" spans="1:13" s="8" customFormat="1" ht="129.75" customHeight="1">
      <c r="A4" s="5"/>
      <c r="B4" s="109"/>
      <c r="C4" s="109"/>
      <c r="D4" s="6"/>
      <c r="E4" s="109"/>
      <c r="F4" s="31" t="s">
        <v>38</v>
      </c>
      <c r="G4" s="97" t="s">
        <v>42</v>
      </c>
      <c r="H4" s="109"/>
      <c r="I4" s="31" t="s">
        <v>38</v>
      </c>
      <c r="J4" s="27" t="s">
        <v>42</v>
      </c>
      <c r="K4" s="109"/>
      <c r="L4" s="61" t="s">
        <v>38</v>
      </c>
      <c r="M4" s="62" t="s">
        <v>42</v>
      </c>
    </row>
    <row r="5" spans="1:13" s="8" customFormat="1" ht="45" customHeight="1">
      <c r="A5" s="5"/>
      <c r="B5" s="51">
        <v>1</v>
      </c>
      <c r="C5" s="51" t="s">
        <v>20</v>
      </c>
      <c r="D5" s="6"/>
      <c r="E5" s="53">
        <f>F5+G5</f>
        <v>260000</v>
      </c>
      <c r="F5" s="52">
        <v>0</v>
      </c>
      <c r="G5" s="98">
        <v>260000</v>
      </c>
      <c r="H5" s="53">
        <v>0</v>
      </c>
      <c r="I5" s="52">
        <v>0</v>
      </c>
      <c r="J5" s="52">
        <v>0</v>
      </c>
      <c r="K5" s="53">
        <v>0</v>
      </c>
      <c r="L5" s="52">
        <v>0</v>
      </c>
      <c r="M5" s="54">
        <v>0</v>
      </c>
    </row>
    <row r="6" spans="1:13" s="8" customFormat="1" ht="35.25" customHeight="1">
      <c r="A6" s="5"/>
      <c r="B6" s="40">
        <v>2</v>
      </c>
      <c r="C6" s="10" t="s">
        <v>17</v>
      </c>
      <c r="D6" s="6"/>
      <c r="E6" s="53">
        <f t="shared" ref="E6:E20" si="0">F6+G6</f>
        <v>470923</v>
      </c>
      <c r="F6" s="42">
        <v>230923</v>
      </c>
      <c r="G6" s="98">
        <v>240000</v>
      </c>
      <c r="H6" s="53">
        <v>0</v>
      </c>
      <c r="I6" s="52">
        <v>0</v>
      </c>
      <c r="J6" s="52">
        <v>0</v>
      </c>
      <c r="K6" s="53">
        <v>0</v>
      </c>
      <c r="L6" s="52">
        <v>0</v>
      </c>
      <c r="M6" s="54">
        <v>0</v>
      </c>
    </row>
    <row r="7" spans="1:13" s="8" customFormat="1" ht="35.25" customHeight="1">
      <c r="A7" s="5"/>
      <c r="B7" s="51">
        <v>3</v>
      </c>
      <c r="C7" s="10" t="s">
        <v>15</v>
      </c>
      <c r="D7" s="6"/>
      <c r="E7" s="53">
        <f t="shared" si="0"/>
        <v>1121003.19</v>
      </c>
      <c r="F7" s="52">
        <v>139339.01</v>
      </c>
      <c r="G7" s="98">
        <v>981664.18</v>
      </c>
      <c r="H7" s="53">
        <v>0</v>
      </c>
      <c r="I7" s="52">
        <v>0</v>
      </c>
      <c r="J7" s="52">
        <v>0</v>
      </c>
      <c r="K7" s="53">
        <v>0</v>
      </c>
      <c r="L7" s="52">
        <v>0</v>
      </c>
      <c r="M7" s="54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53">
        <f t="shared" si="0"/>
        <v>593400</v>
      </c>
      <c r="F8" s="55">
        <v>393400</v>
      </c>
      <c r="G8" s="99">
        <v>200000</v>
      </c>
      <c r="H8" s="53">
        <v>0</v>
      </c>
      <c r="I8" s="52">
        <v>0</v>
      </c>
      <c r="J8" s="52">
        <v>0</v>
      </c>
      <c r="K8" s="53">
        <v>0</v>
      </c>
      <c r="L8" s="52">
        <v>0</v>
      </c>
      <c r="M8" s="54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53">
        <f t="shared" si="0"/>
        <v>385000</v>
      </c>
      <c r="F9" s="55">
        <v>185000</v>
      </c>
      <c r="G9" s="99">
        <v>200000</v>
      </c>
      <c r="H9" s="53">
        <v>0</v>
      </c>
      <c r="I9" s="52">
        <v>0</v>
      </c>
      <c r="J9" s="52">
        <v>0</v>
      </c>
      <c r="K9" s="53">
        <v>0</v>
      </c>
      <c r="L9" s="52">
        <v>0</v>
      </c>
      <c r="M9" s="54">
        <v>0</v>
      </c>
    </row>
    <row r="10" spans="1:13" s="8" customFormat="1" ht="45" customHeight="1">
      <c r="A10" s="9"/>
      <c r="B10" s="12">
        <v>6</v>
      </c>
      <c r="C10" s="10" t="s">
        <v>14</v>
      </c>
      <c r="D10" s="13"/>
      <c r="E10" s="53">
        <f t="shared" si="0"/>
        <v>300000</v>
      </c>
      <c r="F10" s="55">
        <v>300000</v>
      </c>
      <c r="G10" s="99">
        <v>0</v>
      </c>
      <c r="H10" s="53">
        <v>0</v>
      </c>
      <c r="I10" s="52">
        <v>0</v>
      </c>
      <c r="J10" s="52">
        <v>0</v>
      </c>
      <c r="K10" s="53">
        <v>0</v>
      </c>
      <c r="L10" s="52">
        <v>0</v>
      </c>
      <c r="M10" s="54">
        <v>0</v>
      </c>
    </row>
    <row r="11" spans="1:13" s="8" customFormat="1" ht="37.5">
      <c r="A11" s="9"/>
      <c r="B11" s="12">
        <v>7</v>
      </c>
      <c r="C11" s="10" t="s">
        <v>12</v>
      </c>
      <c r="D11" s="13">
        <v>540</v>
      </c>
      <c r="E11" s="53">
        <f t="shared" si="0"/>
        <v>144633</v>
      </c>
      <c r="F11" s="55">
        <v>144633</v>
      </c>
      <c r="G11" s="99">
        <v>0</v>
      </c>
      <c r="H11" s="53">
        <v>0</v>
      </c>
      <c r="I11" s="52">
        <v>0</v>
      </c>
      <c r="J11" s="52">
        <v>0</v>
      </c>
      <c r="K11" s="53">
        <v>0</v>
      </c>
      <c r="L11" s="52">
        <v>0</v>
      </c>
      <c r="M11" s="54">
        <v>0</v>
      </c>
    </row>
    <row r="12" spans="1:13" s="8" customFormat="1" ht="37.5">
      <c r="A12" s="9"/>
      <c r="B12" s="12">
        <v>8</v>
      </c>
      <c r="C12" s="10" t="s">
        <v>13</v>
      </c>
      <c r="D12" s="13"/>
      <c r="E12" s="53">
        <f t="shared" si="0"/>
        <v>200000</v>
      </c>
      <c r="F12" s="52">
        <v>0</v>
      </c>
      <c r="G12" s="99">
        <v>200000</v>
      </c>
      <c r="H12" s="53">
        <v>0</v>
      </c>
      <c r="I12" s="52">
        <v>0</v>
      </c>
      <c r="J12" s="52">
        <v>0</v>
      </c>
      <c r="K12" s="53">
        <v>0</v>
      </c>
      <c r="L12" s="52">
        <v>0</v>
      </c>
      <c r="M12" s="54">
        <v>0</v>
      </c>
    </row>
    <row r="13" spans="1:13" s="8" customFormat="1" ht="37.5">
      <c r="A13" s="9"/>
      <c r="B13" s="12">
        <v>9</v>
      </c>
      <c r="C13" s="10" t="s">
        <v>9</v>
      </c>
      <c r="D13" s="13"/>
      <c r="E13" s="53">
        <f t="shared" si="0"/>
        <v>60000</v>
      </c>
      <c r="F13" s="52">
        <v>0</v>
      </c>
      <c r="G13" s="99">
        <v>60000</v>
      </c>
      <c r="H13" s="53">
        <v>0</v>
      </c>
      <c r="I13" s="52">
        <v>0</v>
      </c>
      <c r="J13" s="52">
        <v>0</v>
      </c>
      <c r="K13" s="53">
        <v>0</v>
      </c>
      <c r="L13" s="52">
        <v>0</v>
      </c>
      <c r="M13" s="54">
        <v>0</v>
      </c>
    </row>
    <row r="14" spans="1:13" s="8" customFormat="1" ht="37.5">
      <c r="A14" s="9"/>
      <c r="B14" s="12">
        <v>10</v>
      </c>
      <c r="C14" s="10" t="s">
        <v>8</v>
      </c>
      <c r="D14" s="13"/>
      <c r="E14" s="53">
        <f t="shared" si="0"/>
        <v>200000</v>
      </c>
      <c r="F14" s="55">
        <v>100000</v>
      </c>
      <c r="G14" s="99">
        <v>100000</v>
      </c>
      <c r="H14" s="53">
        <v>0</v>
      </c>
      <c r="I14" s="52">
        <v>0</v>
      </c>
      <c r="J14" s="52">
        <v>0</v>
      </c>
      <c r="K14" s="53">
        <v>0</v>
      </c>
      <c r="L14" s="52">
        <v>0</v>
      </c>
      <c r="M14" s="54">
        <v>0</v>
      </c>
    </row>
    <row r="15" spans="1:13" s="8" customFormat="1" ht="37.5">
      <c r="A15" s="9"/>
      <c r="B15" s="12">
        <v>11</v>
      </c>
      <c r="C15" s="10" t="s">
        <v>6</v>
      </c>
      <c r="D15" s="13"/>
      <c r="E15" s="53">
        <f t="shared" si="0"/>
        <v>42000</v>
      </c>
      <c r="F15" s="55">
        <v>42000</v>
      </c>
      <c r="G15" s="100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</row>
    <row r="16" spans="1:13" s="8" customFormat="1" ht="37.5">
      <c r="A16" s="9"/>
      <c r="B16" s="12">
        <v>12</v>
      </c>
      <c r="C16" s="10" t="s">
        <v>5</v>
      </c>
      <c r="D16" s="13"/>
      <c r="E16" s="53">
        <f t="shared" si="0"/>
        <v>115000</v>
      </c>
      <c r="F16" s="55">
        <v>85000</v>
      </c>
      <c r="G16" s="99">
        <v>30000</v>
      </c>
      <c r="H16" s="53">
        <v>0</v>
      </c>
      <c r="I16" s="52">
        <v>0</v>
      </c>
      <c r="J16" s="52">
        <v>0</v>
      </c>
      <c r="K16" s="53">
        <v>0</v>
      </c>
      <c r="L16" s="52">
        <v>0</v>
      </c>
      <c r="M16" s="54">
        <v>0</v>
      </c>
    </row>
    <row r="17" spans="1:13" s="8" customFormat="1" ht="37.5">
      <c r="A17" s="9"/>
      <c r="B17" s="12">
        <v>13</v>
      </c>
      <c r="C17" s="10" t="s">
        <v>3</v>
      </c>
      <c r="D17" s="13"/>
      <c r="E17" s="53">
        <f t="shared" si="0"/>
        <v>1430000</v>
      </c>
      <c r="F17" s="55">
        <v>0</v>
      </c>
      <c r="G17" s="99">
        <v>1430000</v>
      </c>
      <c r="H17" s="53">
        <v>0</v>
      </c>
      <c r="I17" s="52">
        <v>0</v>
      </c>
      <c r="J17" s="52">
        <v>0</v>
      </c>
      <c r="K17" s="53">
        <v>0</v>
      </c>
      <c r="L17" s="52">
        <v>0</v>
      </c>
      <c r="M17" s="54">
        <v>0</v>
      </c>
    </row>
    <row r="18" spans="1:13" s="8" customFormat="1" ht="37.5">
      <c r="A18" s="9"/>
      <c r="B18" s="12">
        <v>14</v>
      </c>
      <c r="C18" s="10" t="s">
        <v>2</v>
      </c>
      <c r="D18" s="13"/>
      <c r="E18" s="53">
        <f t="shared" si="0"/>
        <v>27782.87</v>
      </c>
      <c r="F18" s="55">
        <v>27782.87</v>
      </c>
      <c r="G18" s="99">
        <v>0</v>
      </c>
      <c r="H18" s="53">
        <v>0</v>
      </c>
      <c r="I18" s="52">
        <v>0</v>
      </c>
      <c r="J18" s="52">
        <v>0</v>
      </c>
      <c r="K18" s="53">
        <v>0</v>
      </c>
      <c r="L18" s="52">
        <v>0</v>
      </c>
      <c r="M18" s="54">
        <v>0</v>
      </c>
    </row>
    <row r="19" spans="1:13" s="8" customFormat="1" ht="37.5">
      <c r="A19" s="9"/>
      <c r="B19" s="12">
        <v>15</v>
      </c>
      <c r="C19" s="10" t="s">
        <v>4</v>
      </c>
      <c r="D19" s="13">
        <v>540</v>
      </c>
      <c r="E19" s="53">
        <f t="shared" si="0"/>
        <v>148537.03999999998</v>
      </c>
      <c r="F19" s="55">
        <v>118537.04</v>
      </c>
      <c r="G19" s="99">
        <v>30000</v>
      </c>
      <c r="H19" s="53">
        <v>0</v>
      </c>
      <c r="I19" s="52">
        <v>0</v>
      </c>
      <c r="J19" s="52">
        <v>0</v>
      </c>
      <c r="K19" s="53">
        <v>0</v>
      </c>
      <c r="L19" s="52">
        <v>0</v>
      </c>
      <c r="M19" s="54">
        <v>0</v>
      </c>
    </row>
    <row r="20" spans="1:13" s="8" customFormat="1" ht="37.5">
      <c r="A20" s="41"/>
      <c r="B20" s="12">
        <v>16</v>
      </c>
      <c r="C20" s="10" t="s">
        <v>43</v>
      </c>
      <c r="D20" s="13"/>
      <c r="E20" s="53">
        <f t="shared" si="0"/>
        <v>997349</v>
      </c>
      <c r="F20" s="55">
        <v>997349</v>
      </c>
      <c r="G20" s="99">
        <v>0</v>
      </c>
      <c r="H20" s="53">
        <v>0</v>
      </c>
      <c r="I20" s="52">
        <v>0</v>
      </c>
      <c r="J20" s="52">
        <v>0</v>
      </c>
      <c r="K20" s="53">
        <v>0</v>
      </c>
      <c r="L20" s="52">
        <v>0</v>
      </c>
      <c r="M20" s="54">
        <v>0</v>
      </c>
    </row>
    <row r="21" spans="1:13" s="8" customFormat="1" ht="18.75">
      <c r="A21" s="41"/>
      <c r="B21" s="12">
        <v>17</v>
      </c>
      <c r="C21" s="10" t="s">
        <v>50</v>
      </c>
      <c r="D21" s="13"/>
      <c r="E21" s="105">
        <f>F21+G21</f>
        <v>1811542.3</v>
      </c>
      <c r="F21" s="55">
        <v>0</v>
      </c>
      <c r="G21" s="99">
        <v>1811542.3</v>
      </c>
      <c r="H21" s="53">
        <v>0</v>
      </c>
      <c r="I21" s="52">
        <v>0</v>
      </c>
      <c r="J21" s="52">
        <v>0</v>
      </c>
      <c r="K21" s="53">
        <v>0</v>
      </c>
      <c r="L21" s="52">
        <v>0</v>
      </c>
      <c r="M21" s="54">
        <v>0</v>
      </c>
    </row>
    <row r="22" spans="1:13" s="8" customFormat="1" ht="32.25" customHeight="1">
      <c r="A22" s="11"/>
      <c r="B22" s="106" t="s">
        <v>1</v>
      </c>
      <c r="C22" s="106"/>
      <c r="D22" s="14">
        <v>540</v>
      </c>
      <c r="E22" s="56">
        <f>F22+G22</f>
        <v>8307170.4000000004</v>
      </c>
      <c r="F22" s="56">
        <f>SUM(F6:F20)</f>
        <v>2763963.92</v>
      </c>
      <c r="G22" s="101">
        <f>SUM(G5:G20)+G21</f>
        <v>5543206.4800000004</v>
      </c>
      <c r="H22" s="56">
        <f>SUM(H8:H19)</f>
        <v>0</v>
      </c>
      <c r="I22" s="56">
        <f>SUM(I8:I19)</f>
        <v>0</v>
      </c>
      <c r="J22" s="56">
        <v>0</v>
      </c>
      <c r="K22" s="56">
        <f>SUM(K8:K19)</f>
        <v>0</v>
      </c>
      <c r="L22" s="56">
        <f>SUM(L8:L19)</f>
        <v>0</v>
      </c>
      <c r="M22" s="78">
        <v>0</v>
      </c>
    </row>
    <row r="23" spans="1:13" ht="12.75" customHeight="1">
      <c r="A23" s="1"/>
      <c r="B23" s="1"/>
      <c r="C23" s="1"/>
      <c r="D23" s="1"/>
      <c r="E23" s="1"/>
      <c r="F23" s="1" t="s">
        <v>0</v>
      </c>
      <c r="G23" s="102"/>
      <c r="H23" s="1" t="s">
        <v>0</v>
      </c>
      <c r="I23" s="1" t="s">
        <v>0</v>
      </c>
      <c r="J23" s="1"/>
      <c r="K23" s="1" t="s">
        <v>0</v>
      </c>
      <c r="L23" s="1" t="s">
        <v>0</v>
      </c>
      <c r="M23" s="1" t="s">
        <v>0</v>
      </c>
    </row>
  </sheetData>
  <mergeCells count="10">
    <mergeCell ref="K3:K4"/>
    <mergeCell ref="B22:C22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44</v>
      </c>
    </row>
    <row r="3" spans="1:15" s="20" customFormat="1" ht="34.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119" t="s">
        <v>29</v>
      </c>
      <c r="L3" s="120"/>
      <c r="M3" s="120"/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>
      <c r="A7" s="3"/>
      <c r="B7" s="107" t="s">
        <v>30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08" t="s">
        <v>36</v>
      </c>
      <c r="M8" s="108"/>
      <c r="N8" s="4"/>
      <c r="O8" s="4"/>
    </row>
    <row r="9" spans="1:15" s="8" customFormat="1" ht="18.75" customHeight="1">
      <c r="A9" s="5"/>
      <c r="B9" s="109" t="s">
        <v>23</v>
      </c>
      <c r="C9" s="109" t="s">
        <v>22</v>
      </c>
      <c r="D9" s="6"/>
      <c r="E9" s="109" t="s">
        <v>27</v>
      </c>
      <c r="F9" s="109" t="s">
        <v>26</v>
      </c>
      <c r="G9" s="109"/>
      <c r="H9" s="109" t="s">
        <v>28</v>
      </c>
      <c r="I9" s="109" t="s">
        <v>26</v>
      </c>
      <c r="J9" s="109"/>
      <c r="K9" s="109" t="s">
        <v>31</v>
      </c>
      <c r="L9" s="109" t="s">
        <v>26</v>
      </c>
      <c r="M9" s="109"/>
      <c r="N9" s="7"/>
      <c r="O9" s="7"/>
    </row>
    <row r="10" spans="1:15" s="8" customFormat="1" ht="409.5">
      <c r="A10" s="5"/>
      <c r="B10" s="109"/>
      <c r="C10" s="109"/>
      <c r="D10" s="6"/>
      <c r="E10" s="109"/>
      <c r="F10" s="22" t="s">
        <v>24</v>
      </c>
      <c r="G10" s="22" t="s">
        <v>25</v>
      </c>
      <c r="H10" s="109"/>
      <c r="I10" s="22" t="s">
        <v>24</v>
      </c>
      <c r="J10" s="22" t="s">
        <v>25</v>
      </c>
      <c r="K10" s="109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445815</v>
      </c>
      <c r="F11" s="24">
        <v>421815</v>
      </c>
      <c r="G11" s="15">
        <v>24000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G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230353</v>
      </c>
      <c r="F21" s="24">
        <v>230353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327012.8</v>
      </c>
      <c r="F24" s="24">
        <v>285714</v>
      </c>
      <c r="G24" s="15">
        <v>41298.800000000003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6">
        <f t="shared" si="2"/>
        <v>0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106" t="s">
        <v>1</v>
      </c>
      <c r="C31" s="106"/>
      <c r="D31" s="14">
        <v>540</v>
      </c>
      <c r="E31" s="17">
        <f t="shared" ref="E31:F31" si="4">SUM(E11:E30)</f>
        <v>3040738.3999999994</v>
      </c>
      <c r="F31" s="17">
        <f t="shared" si="4"/>
        <v>2200000</v>
      </c>
      <c r="G31" s="17">
        <f>SUM(G11:G30)</f>
        <v>840738.40000000026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K3:M3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2022-11-14T08:39:47Z</cp:lastPrinted>
  <dcterms:created xsi:type="dcterms:W3CDTF">2017-10-30T13:20:53Z</dcterms:created>
  <dcterms:modified xsi:type="dcterms:W3CDTF">2022-12-26T03:12:10Z</dcterms:modified>
</cp:coreProperties>
</file>