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2'!$B$1:$P$21</definedName>
    <definedName name="_xlnm.Print_Area" localSheetId="5">'Таблица 3'!$B$1:$S$22</definedName>
  </definedNames>
  <calcPr calcId="145621"/>
</workbook>
</file>

<file path=xl/calcChain.xml><?xml version="1.0" encoding="utf-8"?>
<calcChain xmlns="http://schemas.openxmlformats.org/spreadsheetml/2006/main">
  <c r="E15" i="4" l="1"/>
  <c r="E16" i="6" l="1"/>
  <c r="G16" i="6"/>
  <c r="E13" i="6"/>
  <c r="E11" i="6"/>
  <c r="E8" i="6"/>
  <c r="E9" i="6"/>
  <c r="E4" i="6"/>
  <c r="E7" i="7" l="1"/>
  <c r="E6" i="7"/>
  <c r="E9" i="7"/>
  <c r="E14" i="7"/>
  <c r="G21" i="3" l="1"/>
  <c r="E17" i="7"/>
  <c r="G19" i="7"/>
  <c r="E10" i="6"/>
  <c r="E9" i="4" l="1"/>
  <c r="I22" i="4"/>
  <c r="E11" i="4"/>
  <c r="E17" i="4"/>
  <c r="G22" i="4" l="1"/>
  <c r="E4" i="4"/>
  <c r="F22" i="4"/>
  <c r="H21" i="3"/>
  <c r="H19" i="7"/>
  <c r="E6" i="6"/>
  <c r="E7" i="6"/>
  <c r="E12" i="6"/>
  <c r="E14" i="6"/>
  <c r="E5" i="6"/>
  <c r="E6" i="4"/>
  <c r="E7" i="4"/>
  <c r="E8" i="4"/>
  <c r="E10" i="4"/>
  <c r="E12" i="4"/>
  <c r="E13" i="4"/>
  <c r="E14" i="4"/>
  <c r="E16" i="4"/>
  <c r="E18" i="4"/>
  <c r="E19" i="4"/>
  <c r="E20" i="4"/>
  <c r="E5" i="4"/>
  <c r="F16" i="6"/>
  <c r="E22" i="4" l="1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2" i="4"/>
  <c r="E27" i="2" l="1"/>
  <c r="F28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G28" i="2"/>
  <c r="E28" i="2" l="1"/>
</calcChain>
</file>

<file path=xl/sharedStrings.xml><?xml version="1.0" encoding="utf-8"?>
<sst xmlns="http://schemas.openxmlformats.org/spreadsheetml/2006/main" count="295" uniqueCount="57">
  <si>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</si>
  <si>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</si>
  <si>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</si>
  <si>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</si>
  <si>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</si>
  <si>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</si>
  <si>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</si>
  <si>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</si>
  <si>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</si>
  <si>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</si>
  <si>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</si>
  <si>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</si>
  <si>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</si>
  <si>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</si>
  <si>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</si>
  <si>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</si>
  <si>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</si>
  <si>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</si>
  <si>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</si>
  <si>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</si>
  <si>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</si>
  <si>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</si>
  <si>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</si>
  <si>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</si>
  <si>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</si>
  <si>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</si>
  <si>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</si>
  <si>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</si>
  <si>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</si>
  <si>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</si>
  <si>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</si>
  <si>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</si>
  <si>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</si>
  <si>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</si>
  <si>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</si>
  <si>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</si>
  <si>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</si>
  <si>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</si>
  <si>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</si>
  <si>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</si>
  <si>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</si>
  <si>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</si>
  <si>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</si>
  <si>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</si>
  <si>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</si>
  <si>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</si>
  <si>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</si>
  <si>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</si>
  <si>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</si>
  <si>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</si>
  <si>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</si>
  <si>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</si>
  <si>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</si>
  <si>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</si>
  <si>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</si>
  <si>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Атиское сельское поселение</t>
  </si>
  <si>
    <t>Поологрудовское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</si>
</sst>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165" fontId="2" fillId="0" borderId="1" xfId="4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7" workbookViewId="0">
      <selection activeCell="J14" sqref="J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8" width="25.42578125" style="47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8"/>
      <c r="C1" s="68"/>
      <c r="D1" s="68"/>
      <c r="E1" s="45"/>
      <c r="F1" s="45"/>
      <c r="G1" s="45"/>
      <c r="H1" s="45"/>
      <c r="I1" s="68"/>
      <c r="J1" s="68"/>
      <c r="K1" s="103"/>
      <c r="L1" s="80"/>
      <c r="M1" s="68"/>
      <c r="N1" s="80"/>
      <c r="O1" s="103"/>
      <c r="P1" s="67" t="s">
        <v>47</v>
      </c>
      <c r="Q1" s="4"/>
    </row>
    <row r="2" spans="1:17" s="8" customFormat="1" ht="18.75" x14ac:dyDescent="0.3">
      <c r="A2" s="5"/>
      <c r="B2" s="113" t="s">
        <v>23</v>
      </c>
      <c r="C2" s="113" t="s">
        <v>22</v>
      </c>
      <c r="D2" s="6"/>
      <c r="E2" s="115" t="s">
        <v>27</v>
      </c>
      <c r="F2" s="110" t="s">
        <v>26</v>
      </c>
      <c r="G2" s="111"/>
      <c r="H2" s="112"/>
      <c r="I2" s="113" t="s">
        <v>28</v>
      </c>
      <c r="J2" s="110" t="s">
        <v>26</v>
      </c>
      <c r="K2" s="111"/>
      <c r="L2" s="112"/>
      <c r="M2" s="113" t="s">
        <v>30</v>
      </c>
      <c r="N2" s="110" t="s">
        <v>26</v>
      </c>
      <c r="O2" s="111"/>
      <c r="P2" s="112"/>
      <c r="Q2" s="7"/>
    </row>
    <row r="3" spans="1:17" s="8" customFormat="1" ht="284.25" customHeight="1" x14ac:dyDescent="0.3">
      <c r="A3" s="5"/>
      <c r="B3" s="113"/>
      <c r="C3" s="113"/>
      <c r="D3" s="6"/>
      <c r="E3" s="115"/>
      <c r="F3" s="69" t="s">
        <v>48</v>
      </c>
      <c r="G3" s="102" t="s">
        <v>53</v>
      </c>
      <c r="H3" s="79" t="s">
        <v>54</v>
      </c>
      <c r="I3" s="113"/>
      <c r="J3" s="69" t="s">
        <v>48</v>
      </c>
      <c r="K3" s="102" t="s">
        <v>53</v>
      </c>
      <c r="L3" s="79" t="s">
        <v>54</v>
      </c>
      <c r="M3" s="113"/>
      <c r="N3" s="78" t="s">
        <v>48</v>
      </c>
      <c r="O3" s="101" t="s">
        <v>53</v>
      </c>
      <c r="P3" s="69" t="s">
        <v>54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4">
        <f>F4</f>
        <v>53902.8</v>
      </c>
      <c r="F4" s="84">
        <v>53902.8</v>
      </c>
      <c r="G4" s="84"/>
      <c r="H4" s="84"/>
      <c r="I4" s="71"/>
      <c r="J4" s="72"/>
      <c r="K4" s="102"/>
      <c r="L4" s="79"/>
      <c r="M4" s="71"/>
      <c r="N4" s="78"/>
      <c r="O4" s="101"/>
      <c r="P4" s="72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4">
        <f t="shared" ref="E5:E16" si="0">F5</f>
        <v>107805.6</v>
      </c>
      <c r="F5" s="84">
        <v>107805.6</v>
      </c>
      <c r="G5" s="84"/>
      <c r="H5" s="84"/>
      <c r="I5" s="71"/>
      <c r="J5" s="72"/>
      <c r="K5" s="102"/>
      <c r="L5" s="79"/>
      <c r="M5" s="71"/>
      <c r="N5" s="78"/>
      <c r="O5" s="101"/>
      <c r="P5" s="72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4">
        <f>F6+H6</f>
        <v>613134.77</v>
      </c>
      <c r="F6" s="84">
        <v>107805.6</v>
      </c>
      <c r="G6" s="84"/>
      <c r="H6" s="84">
        <v>505329.17</v>
      </c>
      <c r="I6" s="71"/>
      <c r="J6" s="72"/>
      <c r="K6" s="102"/>
      <c r="L6" s="79"/>
      <c r="M6" s="71"/>
      <c r="N6" s="78"/>
      <c r="O6" s="101"/>
      <c r="P6" s="72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4">
        <f>F7+H7</f>
        <v>1037512.8300000001</v>
      </c>
      <c r="F7" s="84">
        <v>161708.4</v>
      </c>
      <c r="G7" s="84"/>
      <c r="H7" s="84">
        <v>875804.43</v>
      </c>
      <c r="I7" s="71"/>
      <c r="J7" s="72"/>
      <c r="K7" s="102"/>
      <c r="L7" s="79"/>
      <c r="M7" s="71"/>
      <c r="N7" s="78"/>
      <c r="O7" s="101"/>
      <c r="P7" s="72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4">
        <f t="shared" si="0"/>
        <v>161708.4</v>
      </c>
      <c r="F8" s="84">
        <v>161708.4</v>
      </c>
      <c r="G8" s="84"/>
      <c r="H8" s="84"/>
      <c r="I8" s="71"/>
      <c r="J8" s="72"/>
      <c r="K8" s="102"/>
      <c r="L8" s="79"/>
      <c r="M8" s="71"/>
      <c r="N8" s="78"/>
      <c r="O8" s="101"/>
      <c r="P8" s="72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4">
        <f>F9+H9</f>
        <v>209467.88999999998</v>
      </c>
      <c r="F9" s="84">
        <v>161708.4</v>
      </c>
      <c r="G9" s="84"/>
      <c r="H9" s="84">
        <v>47759.49</v>
      </c>
      <c r="I9" s="71"/>
      <c r="J9" s="72"/>
      <c r="K9" s="102"/>
      <c r="L9" s="79"/>
      <c r="M9" s="71"/>
      <c r="N9" s="78"/>
      <c r="O9" s="101"/>
      <c r="P9" s="72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4">
        <f t="shared" si="0"/>
        <v>53902.8</v>
      </c>
      <c r="F10" s="84">
        <v>53902.8</v>
      </c>
      <c r="G10" s="84"/>
      <c r="H10" s="84"/>
      <c r="I10" s="71"/>
      <c r="J10" s="72"/>
      <c r="K10" s="102"/>
      <c r="L10" s="79"/>
      <c r="M10" s="71"/>
      <c r="N10" s="78"/>
      <c r="O10" s="101"/>
      <c r="P10" s="72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4">
        <f t="shared" si="0"/>
        <v>53902.8</v>
      </c>
      <c r="F11" s="84">
        <v>53902.8</v>
      </c>
      <c r="G11" s="84"/>
      <c r="H11" s="84"/>
      <c r="I11" s="71"/>
      <c r="J11" s="72"/>
      <c r="K11" s="102"/>
      <c r="L11" s="79"/>
      <c r="M11" s="71"/>
      <c r="N11" s="78"/>
      <c r="O11" s="101"/>
      <c r="P11" s="72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4">
        <f t="shared" si="0"/>
        <v>161708.4</v>
      </c>
      <c r="F12" s="84">
        <v>161708.4</v>
      </c>
      <c r="G12" s="84"/>
      <c r="H12" s="84"/>
      <c r="I12" s="71"/>
      <c r="J12" s="72"/>
      <c r="K12" s="102"/>
      <c r="L12" s="79"/>
      <c r="M12" s="71"/>
      <c r="N12" s="78"/>
      <c r="O12" s="101"/>
      <c r="P12" s="72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4">
        <f t="shared" si="0"/>
        <v>53902.8</v>
      </c>
      <c r="F13" s="84">
        <v>53902.8</v>
      </c>
      <c r="G13" s="84"/>
      <c r="H13" s="84"/>
      <c r="I13" s="71"/>
      <c r="J13" s="72"/>
      <c r="K13" s="102"/>
      <c r="L13" s="79"/>
      <c r="M13" s="71"/>
      <c r="N13" s="78"/>
      <c r="O13" s="101"/>
      <c r="P13" s="72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4">
        <f>H14</f>
        <v>586446</v>
      </c>
      <c r="F14" s="84"/>
      <c r="G14" s="84"/>
      <c r="H14" s="84">
        <v>586446</v>
      </c>
      <c r="I14" s="97"/>
      <c r="J14" s="98"/>
      <c r="K14" s="102"/>
      <c r="L14" s="98"/>
      <c r="M14" s="97"/>
      <c r="N14" s="97"/>
      <c r="O14" s="101"/>
      <c r="P14" s="98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4">
        <f t="shared" si="0"/>
        <v>161708.4</v>
      </c>
      <c r="F15" s="84">
        <v>161708.4</v>
      </c>
      <c r="G15" s="84"/>
      <c r="H15" s="84"/>
      <c r="I15" s="71"/>
      <c r="J15" s="72"/>
      <c r="K15" s="102"/>
      <c r="L15" s="79"/>
      <c r="M15" s="71"/>
      <c r="N15" s="78"/>
      <c r="O15" s="101"/>
      <c r="P15" s="72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4">
        <f t="shared" si="0"/>
        <v>215611.2</v>
      </c>
      <c r="F16" s="84">
        <v>215611.2</v>
      </c>
      <c r="G16" s="84"/>
      <c r="H16" s="84"/>
      <c r="I16" s="71"/>
      <c r="J16" s="72"/>
      <c r="K16" s="102"/>
      <c r="L16" s="79"/>
      <c r="M16" s="71"/>
      <c r="N16" s="78"/>
      <c r="O16" s="101"/>
      <c r="P16" s="72"/>
      <c r="Q16" s="7"/>
    </row>
    <row r="17" spans="1:17" s="8" customFormat="1" ht="37.5" x14ac:dyDescent="0.3">
      <c r="A17" s="5"/>
      <c r="B17" s="12">
        <v>14</v>
      </c>
      <c r="C17" s="10" t="s">
        <v>43</v>
      </c>
      <c r="D17" s="6"/>
      <c r="E17" s="84">
        <f>F17+G17</f>
        <v>21516965.5</v>
      </c>
      <c r="F17" s="84">
        <v>2516965.5</v>
      </c>
      <c r="G17" s="84">
        <v>19000000</v>
      </c>
      <c r="H17" s="84"/>
      <c r="I17" s="73"/>
      <c r="J17" s="74"/>
      <c r="K17" s="102"/>
      <c r="L17" s="79"/>
      <c r="M17" s="73"/>
      <c r="N17" s="78"/>
      <c r="O17" s="101"/>
      <c r="P17" s="74"/>
      <c r="Q17" s="7"/>
    </row>
    <row r="18" spans="1:17" s="8" customFormat="1" ht="18.75" hidden="1" x14ac:dyDescent="0.3">
      <c r="A18" s="5"/>
      <c r="B18" s="12"/>
      <c r="C18" s="10"/>
      <c r="D18" s="6"/>
      <c r="E18" s="84"/>
      <c r="F18" s="84"/>
      <c r="G18" s="84"/>
      <c r="H18" s="84"/>
      <c r="I18" s="101"/>
      <c r="J18" s="102"/>
      <c r="K18" s="102"/>
      <c r="L18" s="102"/>
      <c r="M18" s="101"/>
      <c r="N18" s="101"/>
      <c r="O18" s="101"/>
      <c r="P18" s="102"/>
      <c r="Q18" s="7"/>
    </row>
    <row r="19" spans="1:17" s="8" customFormat="1" ht="18.75" x14ac:dyDescent="0.3">
      <c r="A19" s="11"/>
      <c r="B19" s="114" t="s">
        <v>1</v>
      </c>
      <c r="C19" s="114"/>
      <c r="D19" s="14">
        <v>540</v>
      </c>
      <c r="E19" s="75">
        <f>F19+H19+G19</f>
        <v>24987680.190000001</v>
      </c>
      <c r="F19" s="42">
        <f>SUM(F4:F17)</f>
        <v>3972341.1</v>
      </c>
      <c r="G19" s="42">
        <f>SUM(G17:G18)</f>
        <v>19000000</v>
      </c>
      <c r="H19" s="42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6"/>
      <c r="F20" s="46" t="s">
        <v>0</v>
      </c>
      <c r="G20" s="46"/>
      <c r="H20" s="46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workbookViewId="0">
      <selection activeCell="F3" sqref="F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5"/>
      <c r="M1" s="4" t="s">
        <v>52</v>
      </c>
      <c r="N1" s="4"/>
    </row>
    <row r="2" spans="1:14" s="8" customFormat="1" ht="18.75" customHeight="1" x14ac:dyDescent="0.3">
      <c r="A2" s="5"/>
      <c r="B2" s="113" t="s">
        <v>23</v>
      </c>
      <c r="C2" s="113" t="s">
        <v>22</v>
      </c>
      <c r="D2" s="6"/>
      <c r="E2" s="115" t="s">
        <v>27</v>
      </c>
      <c r="F2" s="111"/>
      <c r="G2" s="112"/>
      <c r="H2" s="113" t="s">
        <v>28</v>
      </c>
      <c r="I2" s="111"/>
      <c r="J2" s="112"/>
      <c r="K2" s="113" t="s">
        <v>30</v>
      </c>
      <c r="L2" s="111"/>
      <c r="M2" s="116"/>
      <c r="N2" s="7"/>
    </row>
    <row r="3" spans="1:14" s="8" customFormat="1" ht="257.25" customHeight="1" x14ac:dyDescent="0.3">
      <c r="A3" s="5"/>
      <c r="B3" s="113"/>
      <c r="C3" s="113"/>
      <c r="D3" s="6"/>
      <c r="E3" s="115"/>
      <c r="F3" s="76" t="s">
        <v>50</v>
      </c>
      <c r="G3" s="65" t="s">
        <v>46</v>
      </c>
      <c r="H3" s="113"/>
      <c r="I3" s="61" t="s">
        <v>49</v>
      </c>
      <c r="J3" s="65" t="s">
        <v>46</v>
      </c>
      <c r="K3" s="113"/>
      <c r="L3" s="63" t="s">
        <v>49</v>
      </c>
      <c r="M3" s="65" t="s">
        <v>46</v>
      </c>
      <c r="N3" s="7"/>
    </row>
    <row r="4" spans="1:14" s="8" customFormat="1" ht="29.25" customHeight="1" x14ac:dyDescent="0.3">
      <c r="A4" s="5"/>
      <c r="B4" s="104"/>
      <c r="C4" s="104" t="s">
        <v>55</v>
      </c>
      <c r="D4" s="6"/>
      <c r="E4" s="105">
        <f>G4</f>
        <v>250000</v>
      </c>
      <c r="F4" s="104"/>
      <c r="G4" s="36">
        <v>250000</v>
      </c>
      <c r="H4" s="104"/>
      <c r="I4" s="104"/>
      <c r="J4" s="104"/>
      <c r="K4" s="104"/>
      <c r="L4" s="104"/>
      <c r="M4" s="104"/>
      <c r="N4" s="7"/>
    </row>
    <row r="5" spans="1:14" s="8" customFormat="1" ht="28.5" customHeight="1" x14ac:dyDescent="0.3">
      <c r="A5" s="5"/>
      <c r="B5" s="70">
        <v>1</v>
      </c>
      <c r="C5" s="10" t="s">
        <v>19</v>
      </c>
      <c r="D5" s="6"/>
      <c r="E5" s="85">
        <f>F5+G5</f>
        <v>250000</v>
      </c>
      <c r="F5" s="86"/>
      <c r="G5" s="82">
        <v>250000</v>
      </c>
      <c r="H5" s="70"/>
      <c r="I5" s="70"/>
      <c r="J5" s="70"/>
      <c r="K5" s="70"/>
      <c r="L5" s="70"/>
      <c r="M5" s="70"/>
      <c r="N5" s="7"/>
    </row>
    <row r="6" spans="1:14" s="8" customFormat="1" ht="28.5" customHeight="1" x14ac:dyDescent="0.3">
      <c r="A6" s="5"/>
      <c r="B6" s="81">
        <v>2</v>
      </c>
      <c r="C6" s="10" t="s">
        <v>18</v>
      </c>
      <c r="D6" s="6"/>
      <c r="E6" s="85">
        <f t="shared" ref="E6:E14" si="0">F6+G6</f>
        <v>1645</v>
      </c>
      <c r="F6" s="82">
        <v>1645</v>
      </c>
      <c r="G6" s="87"/>
      <c r="H6" s="81"/>
      <c r="I6" s="81"/>
      <c r="J6" s="81"/>
      <c r="K6" s="81"/>
      <c r="L6" s="81"/>
      <c r="M6" s="81"/>
      <c r="N6" s="7"/>
    </row>
    <row r="7" spans="1:14" s="8" customFormat="1" ht="36" customHeight="1" x14ac:dyDescent="0.3">
      <c r="A7" s="5"/>
      <c r="B7" s="81">
        <v>3</v>
      </c>
      <c r="C7" s="10" t="s">
        <v>17</v>
      </c>
      <c r="D7" s="6"/>
      <c r="E7" s="85">
        <f t="shared" si="0"/>
        <v>90961.600000000006</v>
      </c>
      <c r="F7" s="82">
        <v>90961.600000000006</v>
      </c>
      <c r="G7" s="87"/>
      <c r="H7" s="81"/>
      <c r="I7" s="81"/>
      <c r="J7" s="81"/>
      <c r="K7" s="81"/>
      <c r="L7" s="81"/>
      <c r="M7" s="81"/>
      <c r="N7" s="7"/>
    </row>
    <row r="8" spans="1:14" s="8" customFormat="1" ht="36" customHeight="1" x14ac:dyDescent="0.3">
      <c r="A8" s="5"/>
      <c r="B8" s="104"/>
      <c r="C8" s="10" t="s">
        <v>14</v>
      </c>
      <c r="D8" s="6"/>
      <c r="E8" s="85">
        <f>G8</f>
        <v>250000</v>
      </c>
      <c r="F8" s="36"/>
      <c r="G8" s="82">
        <v>250000</v>
      </c>
      <c r="H8" s="104"/>
      <c r="I8" s="104"/>
      <c r="J8" s="104"/>
      <c r="K8" s="104"/>
      <c r="L8" s="104"/>
      <c r="M8" s="104"/>
      <c r="N8" s="7"/>
    </row>
    <row r="9" spans="1:14" s="8" customFormat="1" ht="36" customHeight="1" x14ac:dyDescent="0.3">
      <c r="A9" s="5"/>
      <c r="B9" s="104"/>
      <c r="C9" s="10" t="s">
        <v>6</v>
      </c>
      <c r="D9" s="6"/>
      <c r="E9" s="85">
        <f>G9</f>
        <v>250000</v>
      </c>
      <c r="F9" s="36"/>
      <c r="G9" s="82">
        <v>250000</v>
      </c>
      <c r="H9" s="104"/>
      <c r="I9" s="104"/>
      <c r="J9" s="104"/>
      <c r="K9" s="104"/>
      <c r="L9" s="104"/>
      <c r="M9" s="104"/>
      <c r="N9" s="7"/>
    </row>
    <row r="10" spans="1:14" s="8" customFormat="1" ht="36" customHeight="1" x14ac:dyDescent="0.3">
      <c r="A10" s="5"/>
      <c r="B10" s="100">
        <v>4</v>
      </c>
      <c r="C10" s="10" t="s">
        <v>13</v>
      </c>
      <c r="D10" s="6"/>
      <c r="E10" s="85">
        <f>G10</f>
        <v>290000</v>
      </c>
      <c r="F10" s="36"/>
      <c r="G10" s="82">
        <v>290000</v>
      </c>
      <c r="H10" s="100"/>
      <c r="I10" s="100"/>
      <c r="J10" s="100"/>
      <c r="K10" s="100"/>
      <c r="L10" s="100"/>
      <c r="M10" s="100"/>
      <c r="N10" s="7"/>
    </row>
    <row r="11" spans="1:14" s="8" customFormat="1" ht="36" customHeight="1" x14ac:dyDescent="0.3">
      <c r="A11" s="5"/>
      <c r="B11" s="104"/>
      <c r="C11" s="10" t="s">
        <v>12</v>
      </c>
      <c r="D11" s="6"/>
      <c r="E11" s="85">
        <f>G11</f>
        <v>250000</v>
      </c>
      <c r="F11" s="36"/>
      <c r="G11" s="82">
        <v>250000</v>
      </c>
      <c r="H11" s="104"/>
      <c r="I11" s="104"/>
      <c r="J11" s="104"/>
      <c r="K11" s="104"/>
      <c r="L11" s="104"/>
      <c r="M11" s="104"/>
      <c r="N11" s="7"/>
    </row>
    <row r="12" spans="1:14" s="8" customFormat="1" ht="42.75" customHeight="1" x14ac:dyDescent="0.3">
      <c r="A12" s="5"/>
      <c r="B12" s="81">
        <v>5</v>
      </c>
      <c r="C12" s="10" t="s">
        <v>7</v>
      </c>
      <c r="D12" s="6"/>
      <c r="E12" s="85">
        <f t="shared" si="0"/>
        <v>293810.5</v>
      </c>
      <c r="F12" s="82">
        <v>3810.5</v>
      </c>
      <c r="G12" s="82">
        <v>290000</v>
      </c>
      <c r="H12" s="81"/>
      <c r="I12" s="81"/>
      <c r="J12" s="81"/>
      <c r="K12" s="81"/>
      <c r="L12" s="81"/>
      <c r="M12" s="81"/>
      <c r="N12" s="7"/>
    </row>
    <row r="13" spans="1:14" s="8" customFormat="1" ht="42.75" customHeight="1" x14ac:dyDescent="0.3">
      <c r="A13" s="5"/>
      <c r="B13" s="104"/>
      <c r="C13" s="10" t="s">
        <v>2</v>
      </c>
      <c r="D13" s="6"/>
      <c r="E13" s="85">
        <f>G13</f>
        <v>290000</v>
      </c>
      <c r="F13" s="36"/>
      <c r="G13" s="82">
        <v>290000</v>
      </c>
      <c r="H13" s="104"/>
      <c r="I13" s="104"/>
      <c r="J13" s="104"/>
      <c r="K13" s="104"/>
      <c r="L13" s="104"/>
      <c r="M13" s="104"/>
      <c r="N13" s="7"/>
    </row>
    <row r="14" spans="1:14" s="8" customFormat="1" ht="28.5" customHeight="1" x14ac:dyDescent="0.3">
      <c r="A14" s="5"/>
      <c r="B14" s="70">
        <v>6</v>
      </c>
      <c r="C14" s="10" t="s">
        <v>43</v>
      </c>
      <c r="D14" s="6"/>
      <c r="E14" s="85">
        <f t="shared" si="0"/>
        <v>1959377.89</v>
      </c>
      <c r="F14" s="109">
        <v>1709377.89</v>
      </c>
      <c r="G14" s="82">
        <v>250000</v>
      </c>
      <c r="H14" s="70"/>
      <c r="I14" s="70"/>
      <c r="J14" s="70"/>
      <c r="K14" s="70"/>
      <c r="L14" s="70"/>
      <c r="M14" s="70"/>
      <c r="N14" s="7"/>
    </row>
    <row r="15" spans="1:14" s="8" customFormat="1" ht="28.5" hidden="1" customHeight="1" x14ac:dyDescent="0.3">
      <c r="A15" s="5"/>
      <c r="B15" s="99"/>
      <c r="C15" s="10"/>
      <c r="D15" s="6"/>
      <c r="E15" s="85"/>
      <c r="F15" s="89"/>
      <c r="G15" s="82"/>
      <c r="H15" s="99"/>
      <c r="I15" s="99"/>
      <c r="J15" s="99"/>
      <c r="K15" s="99"/>
      <c r="L15" s="99"/>
      <c r="M15" s="99"/>
      <c r="N15" s="7"/>
    </row>
    <row r="16" spans="1:14" s="8" customFormat="1" ht="32.25" customHeight="1" x14ac:dyDescent="0.3">
      <c r="A16" s="11"/>
      <c r="B16" s="114" t="s">
        <v>1</v>
      </c>
      <c r="C16" s="114"/>
      <c r="D16" s="14">
        <v>540</v>
      </c>
      <c r="E16" s="96">
        <f>SUM(E4:E15)</f>
        <v>4175794.99</v>
      </c>
      <c r="F16" s="88">
        <f>F6+F7+F12+F14</f>
        <v>1805794.99</v>
      </c>
      <c r="G16" s="88">
        <f>SUM(G4:G15)</f>
        <v>2370000</v>
      </c>
      <c r="H16" s="17"/>
      <c r="I16" s="17"/>
      <c r="J16" s="17"/>
      <c r="K16" s="17"/>
      <c r="L16" s="17"/>
      <c r="M16" s="33" t="s">
        <v>0</v>
      </c>
      <c r="N16" s="7" t="s">
        <v>0</v>
      </c>
    </row>
    <row r="17" spans="1:14" ht="12.75" customHeight="1" x14ac:dyDescent="0.2">
      <c r="A17" s="1"/>
      <c r="B17" s="1"/>
      <c r="C17" s="1"/>
      <c r="D17" s="1"/>
      <c r="E17" s="46"/>
      <c r="F17" s="1"/>
      <c r="G17" s="1"/>
      <c r="H17" s="1" t="s">
        <v>0</v>
      </c>
      <c r="I17" s="1"/>
      <c r="J17" s="1"/>
      <c r="K17" s="1" t="s">
        <v>0</v>
      </c>
      <c r="L17" s="1"/>
      <c r="M17" s="1" t="s">
        <v>0</v>
      </c>
      <c r="N17" s="1" t="s">
        <v>0</v>
      </c>
    </row>
  </sheetData>
  <mergeCells count="9">
    <mergeCell ref="K2:K3"/>
    <mergeCell ref="F2:G2"/>
    <mergeCell ref="I2:J2"/>
    <mergeCell ref="L2:M2"/>
    <mergeCell ref="B16:C16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3" workbookViewId="0">
      <selection activeCell="E2" sqref="E2:E3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8"/>
      <c r="O1" s="118"/>
      <c r="P1" s="4"/>
      <c r="Q1" s="118" t="s">
        <v>41</v>
      </c>
      <c r="R1" s="118"/>
    </row>
    <row r="2" spans="1:18" s="8" customFormat="1" ht="18.75" customHeight="1" x14ac:dyDescent="0.3">
      <c r="A2" s="5"/>
      <c r="B2" s="113" t="s">
        <v>23</v>
      </c>
      <c r="C2" s="113" t="s">
        <v>22</v>
      </c>
      <c r="D2" s="6"/>
      <c r="E2" s="115" t="s">
        <v>27</v>
      </c>
      <c r="F2" s="110" t="s">
        <v>26</v>
      </c>
      <c r="G2" s="120"/>
      <c r="H2" s="112"/>
      <c r="I2" s="113" t="s">
        <v>28</v>
      </c>
      <c r="J2" s="110" t="s">
        <v>26</v>
      </c>
      <c r="K2" s="120"/>
      <c r="L2" s="112"/>
      <c r="M2" s="113" t="s">
        <v>30</v>
      </c>
      <c r="N2" s="113" t="s">
        <v>26</v>
      </c>
      <c r="O2" s="113"/>
      <c r="P2" s="119"/>
      <c r="Q2" s="119"/>
      <c r="R2" s="119"/>
    </row>
    <row r="3" spans="1:18" s="8" customFormat="1" ht="229.5" customHeight="1" x14ac:dyDescent="0.3">
      <c r="A3" s="5"/>
      <c r="B3" s="113"/>
      <c r="C3" s="113"/>
      <c r="D3" s="6"/>
      <c r="E3" s="115"/>
      <c r="F3" s="39" t="s">
        <v>42</v>
      </c>
      <c r="G3" s="66" t="s">
        <v>44</v>
      </c>
      <c r="H3" s="65" t="s">
        <v>45</v>
      </c>
      <c r="I3" s="113"/>
      <c r="J3" s="39" t="s">
        <v>42</v>
      </c>
      <c r="K3" s="66" t="s">
        <v>44</v>
      </c>
      <c r="L3" s="65" t="s">
        <v>45</v>
      </c>
      <c r="M3" s="113"/>
      <c r="N3" s="53" t="s">
        <v>42</v>
      </c>
      <c r="O3" s="53"/>
      <c r="P3" s="7"/>
      <c r="Q3" s="66" t="s">
        <v>44</v>
      </c>
      <c r="R3" s="56" t="s">
        <v>45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108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36">
        <v>11604.45</v>
      </c>
      <c r="G5" s="107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17" t="s">
        <v>1</v>
      </c>
      <c r="C22" s="117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activeCell="L8" sqref="L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21" t="s">
        <v>32</v>
      </c>
      <c r="K2" s="122"/>
      <c r="L2" s="122"/>
      <c r="M2" s="122"/>
    </row>
    <row r="3" spans="1:15" s="20" customFormat="1" ht="40.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122"/>
      <c r="K3" s="122"/>
      <c r="L3" s="122"/>
      <c r="M3" s="122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123" t="s">
        <v>29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24"/>
      <c r="M6" s="124"/>
      <c r="N6" s="4"/>
      <c r="O6" s="4"/>
    </row>
    <row r="7" spans="1:15" s="8" customFormat="1" ht="18.75" customHeight="1" x14ac:dyDescent="0.3">
      <c r="A7" s="5"/>
      <c r="B7" s="113" t="s">
        <v>23</v>
      </c>
      <c r="C7" s="113" t="s">
        <v>22</v>
      </c>
      <c r="D7" s="6"/>
      <c r="E7" s="113" t="s">
        <v>27</v>
      </c>
      <c r="F7" s="113" t="s">
        <v>26</v>
      </c>
      <c r="G7" s="113"/>
      <c r="H7" s="113" t="s">
        <v>28</v>
      </c>
      <c r="I7" s="113" t="s">
        <v>26</v>
      </c>
      <c r="J7" s="113"/>
      <c r="K7" s="113" t="s">
        <v>30</v>
      </c>
      <c r="L7" s="113" t="s">
        <v>26</v>
      </c>
      <c r="M7" s="113"/>
      <c r="N7" s="7"/>
      <c r="O7" s="7"/>
    </row>
    <row r="8" spans="1:15" s="8" customFormat="1" ht="409.5" x14ac:dyDescent="0.3">
      <c r="A8" s="5"/>
      <c r="B8" s="113"/>
      <c r="C8" s="113"/>
      <c r="D8" s="6"/>
      <c r="E8" s="113"/>
      <c r="F8" s="22" t="s">
        <v>24</v>
      </c>
      <c r="G8" s="22" t="s">
        <v>25</v>
      </c>
      <c r="H8" s="113"/>
      <c r="I8" s="22" t="s">
        <v>24</v>
      </c>
      <c r="J8" s="22" t="s">
        <v>25</v>
      </c>
      <c r="K8" s="113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 x14ac:dyDescent="0.3">
      <c r="A28" s="11"/>
      <c r="B28" s="114" t="s">
        <v>1</v>
      </c>
      <c r="C28" s="114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 x14ac:dyDescent="0.2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3" workbookViewId="0">
      <selection activeCell="G6" sqref="G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24" t="s">
        <v>33</v>
      </c>
      <c r="O1" s="124"/>
      <c r="P1" s="124"/>
      <c r="Q1" s="4"/>
      <c r="R1" s="4"/>
    </row>
    <row r="2" spans="1:18" s="8" customFormat="1" ht="18.75" customHeight="1" x14ac:dyDescent="0.3">
      <c r="A2" s="5"/>
      <c r="B2" s="113" t="s">
        <v>23</v>
      </c>
      <c r="C2" s="113" t="s">
        <v>22</v>
      </c>
      <c r="D2" s="6"/>
      <c r="E2" s="115" t="s">
        <v>27</v>
      </c>
      <c r="F2" s="113" t="s">
        <v>26</v>
      </c>
      <c r="G2" s="113"/>
      <c r="H2" s="113"/>
      <c r="I2" s="113" t="s">
        <v>28</v>
      </c>
      <c r="J2" s="113" t="s">
        <v>26</v>
      </c>
      <c r="K2" s="113"/>
      <c r="L2" s="113"/>
      <c r="M2" s="113" t="s">
        <v>30</v>
      </c>
      <c r="N2" s="113" t="s">
        <v>26</v>
      </c>
      <c r="O2" s="113"/>
      <c r="P2" s="113"/>
      <c r="Q2" s="7"/>
      <c r="R2" s="7"/>
    </row>
    <row r="3" spans="1:18" s="8" customFormat="1" ht="281.25" x14ac:dyDescent="0.3">
      <c r="A3" s="5"/>
      <c r="B3" s="113"/>
      <c r="C3" s="113"/>
      <c r="D3" s="6"/>
      <c r="E3" s="115"/>
      <c r="F3" s="41" t="s">
        <v>37</v>
      </c>
      <c r="G3" s="28" t="s">
        <v>34</v>
      </c>
      <c r="H3" s="41" t="s">
        <v>35</v>
      </c>
      <c r="I3" s="113"/>
      <c r="J3" s="28" t="s">
        <v>37</v>
      </c>
      <c r="K3" s="28" t="s">
        <v>34</v>
      </c>
      <c r="L3" s="28" t="s">
        <v>35</v>
      </c>
      <c r="M3" s="113"/>
      <c r="N3" s="28" t="s">
        <v>37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90">
        <f>F4+G4+H4</f>
        <v>2018867.72</v>
      </c>
      <c r="F4" s="90">
        <v>357934.72</v>
      </c>
      <c r="G4" s="90">
        <v>1660933</v>
      </c>
      <c r="H4" s="90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90">
        <f t="shared" ref="E5:E19" si="0">F5+G5+H5</f>
        <v>825731.02</v>
      </c>
      <c r="F5" s="90">
        <v>178967.36</v>
      </c>
      <c r="G5" s="90">
        <v>646763.66</v>
      </c>
      <c r="H5" s="90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90">
        <f t="shared" si="0"/>
        <v>1088627.77</v>
      </c>
      <c r="F6" s="90">
        <v>165237.12</v>
      </c>
      <c r="G6" s="90">
        <v>923390.65</v>
      </c>
      <c r="H6" s="90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90">
        <f t="shared" si="0"/>
        <v>1480378.8399999999</v>
      </c>
      <c r="F7" s="90">
        <v>89483.68</v>
      </c>
      <c r="G7" s="90">
        <v>1390895.16</v>
      </c>
      <c r="H7" s="90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90">
        <f t="shared" si="0"/>
        <v>1752977.11</v>
      </c>
      <c r="F8" s="90"/>
      <c r="G8" s="90">
        <v>1679777.11</v>
      </c>
      <c r="H8" s="90">
        <v>73200</v>
      </c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90">
        <f t="shared" si="0"/>
        <v>1026000</v>
      </c>
      <c r="F9" s="90"/>
      <c r="G9" s="90"/>
      <c r="H9" s="90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1">
        <v>7</v>
      </c>
      <c r="C10" s="10" t="s">
        <v>12</v>
      </c>
      <c r="D10" s="6"/>
      <c r="E10" s="90">
        <f>F10+G10+H10</f>
        <v>197451.4</v>
      </c>
      <c r="F10" s="90"/>
      <c r="G10" s="90">
        <v>197451.4</v>
      </c>
      <c r="H10" s="90"/>
      <c r="I10" s="71"/>
      <c r="J10" s="71"/>
      <c r="K10" s="71"/>
      <c r="L10" s="71"/>
      <c r="M10" s="71"/>
      <c r="N10" s="71"/>
      <c r="O10" s="71"/>
      <c r="P10" s="71"/>
      <c r="Q10" s="7"/>
      <c r="R10" s="7"/>
    </row>
    <row r="11" spans="1:18" s="8" customFormat="1" ht="37.5" x14ac:dyDescent="0.3">
      <c r="A11" s="5"/>
      <c r="B11" s="71">
        <v>8</v>
      </c>
      <c r="C11" s="10" t="s">
        <v>13</v>
      </c>
      <c r="D11" s="6"/>
      <c r="E11" s="90">
        <f t="shared" ref="E11:E14" si="1">F11+G11+H11</f>
        <v>928597.23</v>
      </c>
      <c r="F11" s="90"/>
      <c r="G11" s="90">
        <v>928597.23</v>
      </c>
      <c r="H11" s="90"/>
      <c r="I11" s="71"/>
      <c r="J11" s="71"/>
      <c r="K11" s="71"/>
      <c r="L11" s="71"/>
      <c r="M11" s="71"/>
      <c r="N11" s="71"/>
      <c r="O11" s="71"/>
      <c r="P11" s="71"/>
      <c r="Q11" s="7"/>
      <c r="R11" s="7"/>
    </row>
    <row r="12" spans="1:18" s="8" customFormat="1" ht="37.5" x14ac:dyDescent="0.3">
      <c r="A12" s="5"/>
      <c r="B12" s="71">
        <v>9</v>
      </c>
      <c r="C12" s="10" t="s">
        <v>11</v>
      </c>
      <c r="D12" s="6"/>
      <c r="E12" s="90">
        <f t="shared" si="1"/>
        <v>719076.7</v>
      </c>
      <c r="F12" s="90"/>
      <c r="G12" s="90">
        <v>719076.7</v>
      </c>
      <c r="H12" s="90"/>
      <c r="I12" s="71"/>
      <c r="J12" s="71"/>
      <c r="K12" s="71"/>
      <c r="L12" s="71"/>
      <c r="M12" s="71"/>
      <c r="N12" s="71"/>
      <c r="O12" s="71"/>
      <c r="P12" s="71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90">
        <f t="shared" si="1"/>
        <v>917616.23</v>
      </c>
      <c r="F13" s="90">
        <v>89483.68</v>
      </c>
      <c r="G13" s="90">
        <v>828132.55</v>
      </c>
      <c r="H13" s="90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1">
        <v>11</v>
      </c>
      <c r="C14" s="10" t="s">
        <v>8</v>
      </c>
      <c r="D14" s="6"/>
      <c r="E14" s="90">
        <f t="shared" si="1"/>
        <v>216244.06</v>
      </c>
      <c r="F14" s="90"/>
      <c r="G14" s="90">
        <v>216244.06</v>
      </c>
      <c r="H14" s="90"/>
      <c r="I14" s="71"/>
      <c r="J14" s="71"/>
      <c r="K14" s="71"/>
      <c r="L14" s="71"/>
      <c r="M14" s="71"/>
      <c r="N14" s="71"/>
      <c r="O14" s="71"/>
      <c r="P14" s="71"/>
      <c r="Q14" s="7"/>
      <c r="R14" s="7"/>
    </row>
    <row r="15" spans="1:18" s="8" customFormat="1" ht="37.5" x14ac:dyDescent="0.3">
      <c r="A15" s="5"/>
      <c r="B15" s="77">
        <v>12</v>
      </c>
      <c r="C15" s="10" t="s">
        <v>7</v>
      </c>
      <c r="D15" s="6"/>
      <c r="E15" s="90">
        <f>F15+G15+H15</f>
        <v>116308.3</v>
      </c>
      <c r="F15" s="90"/>
      <c r="G15" s="90"/>
      <c r="H15" s="90">
        <v>116308.3</v>
      </c>
      <c r="I15" s="77"/>
      <c r="J15" s="77"/>
      <c r="K15" s="77"/>
      <c r="L15" s="77"/>
      <c r="M15" s="77"/>
      <c r="N15" s="77"/>
      <c r="O15" s="77"/>
      <c r="P15" s="77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90">
        <f t="shared" si="0"/>
        <v>1478710.4700000002</v>
      </c>
      <c r="F16" s="90">
        <v>178967.36</v>
      </c>
      <c r="G16" s="90">
        <v>1299743.1100000001</v>
      </c>
      <c r="H16" s="90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90">
        <f t="shared" si="0"/>
        <v>1019667.81</v>
      </c>
      <c r="F17" s="90">
        <v>81348.800000000003</v>
      </c>
      <c r="G17" s="90">
        <v>938319.01</v>
      </c>
      <c r="H17" s="90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97">
        <v>15</v>
      </c>
      <c r="C18" s="10" t="s">
        <v>2</v>
      </c>
      <c r="D18" s="6"/>
      <c r="E18" s="90"/>
      <c r="F18" s="90"/>
      <c r="G18" s="90">
        <v>106000</v>
      </c>
      <c r="H18" s="90"/>
      <c r="I18" s="97"/>
      <c r="J18" s="97"/>
      <c r="K18" s="97"/>
      <c r="L18" s="97"/>
      <c r="M18" s="97"/>
      <c r="N18" s="97"/>
      <c r="O18" s="97"/>
      <c r="P18" s="97"/>
      <c r="Q18" s="7"/>
      <c r="R18" s="7"/>
    </row>
    <row r="19" spans="1:18" s="8" customFormat="1" ht="37.5" x14ac:dyDescent="0.3">
      <c r="A19" s="5"/>
      <c r="B19" s="39">
        <v>16</v>
      </c>
      <c r="C19" s="10" t="s">
        <v>3</v>
      </c>
      <c r="D19" s="6"/>
      <c r="E19" s="90">
        <f t="shared" si="0"/>
        <v>1664866.12</v>
      </c>
      <c r="F19" s="90">
        <v>162237.12</v>
      </c>
      <c r="G19" s="90">
        <v>1502629</v>
      </c>
      <c r="H19" s="90"/>
      <c r="I19" s="39"/>
      <c r="J19" s="39"/>
      <c r="K19" s="39"/>
      <c r="L19" s="39"/>
      <c r="M19" s="39"/>
      <c r="N19" s="39"/>
      <c r="O19" s="39"/>
      <c r="P19" s="39"/>
      <c r="Q19" s="7"/>
      <c r="R19" s="7"/>
    </row>
    <row r="20" spans="1:18" s="8" customFormat="1" ht="18.75" hidden="1" x14ac:dyDescent="0.3">
      <c r="A20" s="5"/>
      <c r="B20" s="101"/>
      <c r="C20" s="10"/>
      <c r="D20" s="6"/>
      <c r="E20" s="90"/>
      <c r="F20" s="90"/>
      <c r="G20" s="90"/>
      <c r="H20" s="90"/>
      <c r="I20" s="101"/>
      <c r="J20" s="101"/>
      <c r="K20" s="101"/>
      <c r="L20" s="101"/>
      <c r="M20" s="101"/>
      <c r="N20" s="101"/>
      <c r="O20" s="101"/>
      <c r="P20" s="101"/>
      <c r="Q20" s="7"/>
      <c r="R20" s="7"/>
    </row>
    <row r="21" spans="1:18" s="8" customFormat="1" ht="32.25" customHeight="1" x14ac:dyDescent="0.3">
      <c r="A21" s="11"/>
      <c r="B21" s="114" t="s">
        <v>1</v>
      </c>
      <c r="C21" s="114"/>
      <c r="D21" s="14">
        <v>540</v>
      </c>
      <c r="E21" s="91">
        <f>F21+G21+H21</f>
        <v>15557120.780000001</v>
      </c>
      <c r="F21" s="91">
        <f>F4+F5+F6+F7+F9+F13+F16+F17+F19</f>
        <v>1303659.8399999999</v>
      </c>
      <c r="G21" s="91">
        <f>SUM(G4:G20)</f>
        <v>13037952.640000001</v>
      </c>
      <c r="H21" s="91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6"/>
      <c r="F22" s="46" t="s">
        <v>0</v>
      </c>
      <c r="G22" s="1"/>
      <c r="H22" s="46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view="pageBreakPreview" topLeftCell="A17" zoomScaleSheetLayoutView="100" workbookViewId="0">
      <selection activeCell="I28" sqref="I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24" t="s">
        <v>36</v>
      </c>
      <c r="Q1" s="124"/>
      <c r="R1" s="124"/>
      <c r="S1" s="125"/>
      <c r="T1" s="4"/>
    </row>
    <row r="2" spans="1:20" s="8" customFormat="1" ht="18.75" customHeight="1" x14ac:dyDescent="0.3">
      <c r="A2" s="5"/>
      <c r="B2" s="113" t="s">
        <v>23</v>
      </c>
      <c r="C2" s="113" t="s">
        <v>22</v>
      </c>
      <c r="D2" s="6"/>
      <c r="E2" s="113" t="s">
        <v>27</v>
      </c>
      <c r="F2" s="110" t="s">
        <v>26</v>
      </c>
      <c r="G2" s="111"/>
      <c r="H2" s="111"/>
      <c r="I2" s="112"/>
      <c r="J2" s="113" t="s">
        <v>28</v>
      </c>
      <c r="K2" s="110" t="s">
        <v>26</v>
      </c>
      <c r="L2" s="111"/>
      <c r="M2" s="111"/>
      <c r="N2" s="112"/>
      <c r="O2" s="113" t="s">
        <v>30</v>
      </c>
      <c r="P2" s="110" t="s">
        <v>26</v>
      </c>
      <c r="Q2" s="111"/>
      <c r="R2" s="111"/>
      <c r="S2" s="116"/>
      <c r="T2" s="7"/>
    </row>
    <row r="3" spans="1:20" s="8" customFormat="1" ht="195" customHeight="1" x14ac:dyDescent="0.3">
      <c r="A3" s="5"/>
      <c r="B3" s="113"/>
      <c r="C3" s="113"/>
      <c r="D3" s="6"/>
      <c r="E3" s="113"/>
      <c r="F3" s="28" t="s">
        <v>38</v>
      </c>
      <c r="G3" s="35" t="s">
        <v>39</v>
      </c>
      <c r="H3" s="28"/>
      <c r="I3" s="32" t="s">
        <v>40</v>
      </c>
      <c r="J3" s="113"/>
      <c r="K3" s="28" t="s">
        <v>38</v>
      </c>
      <c r="L3" s="30" t="s">
        <v>39</v>
      </c>
      <c r="M3" s="28"/>
      <c r="N3" s="32" t="s">
        <v>40</v>
      </c>
      <c r="O3" s="113"/>
      <c r="P3" s="32" t="s">
        <v>38</v>
      </c>
      <c r="Q3" s="28"/>
      <c r="R3" s="30" t="s">
        <v>39</v>
      </c>
      <c r="S3" s="32" t="s">
        <v>40</v>
      </c>
      <c r="T3" s="7"/>
    </row>
    <row r="4" spans="1:20" s="8" customFormat="1" ht="45.75" customHeight="1" x14ac:dyDescent="0.3">
      <c r="A4" s="5"/>
      <c r="B4" s="97">
        <v>1</v>
      </c>
      <c r="C4" s="97" t="s">
        <v>21</v>
      </c>
      <c r="D4" s="6"/>
      <c r="E4" s="36">
        <f>F4+G4+I4</f>
        <v>384479</v>
      </c>
      <c r="F4" s="36">
        <v>250000</v>
      </c>
      <c r="G4" s="36">
        <v>134479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7"/>
    </row>
    <row r="5" spans="1:20" s="8" customFormat="1" ht="54.75" customHeight="1" x14ac:dyDescent="0.3">
      <c r="A5" s="5"/>
      <c r="B5" s="39">
        <v>2</v>
      </c>
      <c r="C5" s="10" t="s">
        <v>20</v>
      </c>
      <c r="D5" s="6"/>
      <c r="E5" s="36">
        <f>F5+G5+I5</f>
        <v>139861.5</v>
      </c>
      <c r="F5" s="36"/>
      <c r="G5" s="92">
        <v>79327.100000000006</v>
      </c>
      <c r="H5" s="36"/>
      <c r="I5" s="36">
        <v>60534.400000000001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19</v>
      </c>
      <c r="D6" s="6"/>
      <c r="E6" s="36">
        <f t="shared" ref="E6:E20" si="0">F6+G6+I6</f>
        <v>200980</v>
      </c>
      <c r="F6" s="36"/>
      <c r="G6" s="92">
        <v>90480</v>
      </c>
      <c r="H6" s="36"/>
      <c r="I6" s="36">
        <v>110500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83">
        <v>4</v>
      </c>
      <c r="C7" s="10" t="s">
        <v>51</v>
      </c>
      <c r="D7" s="6"/>
      <c r="E7" s="36">
        <f t="shared" si="0"/>
        <v>259000</v>
      </c>
      <c r="F7" s="36">
        <v>209000</v>
      </c>
      <c r="G7" s="92"/>
      <c r="H7" s="36"/>
      <c r="I7" s="36">
        <v>50000</v>
      </c>
      <c r="J7" s="83"/>
      <c r="K7" s="83"/>
      <c r="L7" s="83"/>
      <c r="M7" s="83"/>
      <c r="N7" s="83"/>
      <c r="O7" s="83"/>
      <c r="P7" s="83"/>
      <c r="Q7" s="83"/>
      <c r="R7" s="83"/>
      <c r="S7" s="83"/>
      <c r="T7" s="7"/>
    </row>
    <row r="8" spans="1:20" s="8" customFormat="1" ht="54.75" customHeight="1" x14ac:dyDescent="0.3">
      <c r="A8" s="5"/>
      <c r="B8" s="39">
        <v>5</v>
      </c>
      <c r="C8" s="10" t="s">
        <v>17</v>
      </c>
      <c r="D8" s="6"/>
      <c r="E8" s="36">
        <f t="shared" si="0"/>
        <v>690131.96</v>
      </c>
      <c r="F8" s="36"/>
      <c r="G8" s="92">
        <v>172131.96</v>
      </c>
      <c r="H8" s="36"/>
      <c r="I8" s="36">
        <v>518000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54.75" customHeight="1" x14ac:dyDescent="0.3">
      <c r="A9" s="5"/>
      <c r="B9" s="100">
        <v>6</v>
      </c>
      <c r="C9" s="10" t="s">
        <v>16</v>
      </c>
      <c r="D9" s="6"/>
      <c r="E9" s="36">
        <f>F9+I9</f>
        <v>286500</v>
      </c>
      <c r="F9" s="36">
        <v>256500</v>
      </c>
      <c r="G9" s="92"/>
      <c r="H9" s="36"/>
      <c r="I9" s="36">
        <v>30000</v>
      </c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7"/>
    </row>
    <row r="10" spans="1:20" s="8" customFormat="1" ht="54.75" customHeight="1" x14ac:dyDescent="0.3">
      <c r="A10" s="5"/>
      <c r="B10" s="39">
        <v>7</v>
      </c>
      <c r="C10" s="10" t="s">
        <v>15</v>
      </c>
      <c r="D10" s="6"/>
      <c r="E10" s="36">
        <f t="shared" si="0"/>
        <v>1196036.51</v>
      </c>
      <c r="F10" s="36">
        <v>138700</v>
      </c>
      <c r="G10" s="92">
        <v>930136.51</v>
      </c>
      <c r="H10" s="36"/>
      <c r="I10" s="36">
        <v>127200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9.5" customHeight="1" x14ac:dyDescent="0.3">
      <c r="A11" s="5"/>
      <c r="B11" s="100">
        <v>8</v>
      </c>
      <c r="C11" s="10" t="s">
        <v>12</v>
      </c>
      <c r="D11" s="6"/>
      <c r="E11" s="36">
        <f>I11</f>
        <v>394000</v>
      </c>
      <c r="F11" s="36"/>
      <c r="G11" s="92"/>
      <c r="H11" s="36"/>
      <c r="I11" s="36">
        <v>394000</v>
      </c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7"/>
    </row>
    <row r="12" spans="1:20" s="8" customFormat="1" ht="49.5" customHeight="1" x14ac:dyDescent="0.3">
      <c r="A12" s="5"/>
      <c r="B12" s="71">
        <v>9</v>
      </c>
      <c r="C12" s="10" t="s">
        <v>13</v>
      </c>
      <c r="D12" s="6"/>
      <c r="E12" s="36">
        <f t="shared" si="0"/>
        <v>462348.6</v>
      </c>
      <c r="F12" s="36"/>
      <c r="G12" s="92">
        <v>372780.18</v>
      </c>
      <c r="H12" s="36"/>
      <c r="I12" s="36">
        <v>89568.42</v>
      </c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"/>
    </row>
    <row r="13" spans="1:20" s="8" customFormat="1" ht="49.5" customHeight="1" x14ac:dyDescent="0.3">
      <c r="A13" s="5"/>
      <c r="B13" s="39">
        <v>10</v>
      </c>
      <c r="C13" s="10" t="s">
        <v>9</v>
      </c>
      <c r="D13" s="6"/>
      <c r="E13" s="36">
        <f t="shared" si="0"/>
        <v>397400</v>
      </c>
      <c r="F13" s="36"/>
      <c r="G13" s="92">
        <v>397400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 x14ac:dyDescent="0.3">
      <c r="A14" s="5"/>
      <c r="B14" s="34">
        <v>11</v>
      </c>
      <c r="C14" s="10" t="s">
        <v>8</v>
      </c>
      <c r="D14" s="6"/>
      <c r="E14" s="36">
        <f t="shared" si="0"/>
        <v>1898444.38</v>
      </c>
      <c r="F14" s="36">
        <v>1898444.38</v>
      </c>
      <c r="G14" s="92"/>
      <c r="H14" s="36"/>
      <c r="I14" s="36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7"/>
    </row>
    <row r="15" spans="1:20" s="8" customFormat="1" ht="47.25" customHeight="1" x14ac:dyDescent="0.3">
      <c r="A15" s="5"/>
      <c r="B15" s="106">
        <v>12</v>
      </c>
      <c r="C15" s="10" t="s">
        <v>56</v>
      </c>
      <c r="D15" s="6"/>
      <c r="E15" s="36">
        <f>G15</f>
        <v>525489</v>
      </c>
      <c r="F15" s="36"/>
      <c r="G15" s="92">
        <v>525489</v>
      </c>
      <c r="H15" s="36"/>
      <c r="I15" s="3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7"/>
    </row>
    <row r="16" spans="1:20" s="8" customFormat="1" ht="47.25" customHeight="1" x14ac:dyDescent="0.3">
      <c r="A16" s="5"/>
      <c r="B16" s="54">
        <v>13</v>
      </c>
      <c r="C16" s="10" t="s">
        <v>6</v>
      </c>
      <c r="D16" s="6"/>
      <c r="E16" s="36">
        <f t="shared" si="0"/>
        <v>251891.98</v>
      </c>
      <c r="F16" s="36"/>
      <c r="G16" s="92"/>
      <c r="H16" s="36"/>
      <c r="I16" s="36">
        <v>251891.98</v>
      </c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7"/>
    </row>
    <row r="17" spans="1:20" s="8" customFormat="1" ht="47.25" customHeight="1" x14ac:dyDescent="0.3">
      <c r="A17" s="5"/>
      <c r="B17" s="100">
        <v>14</v>
      </c>
      <c r="C17" s="10" t="s">
        <v>5</v>
      </c>
      <c r="D17" s="6"/>
      <c r="E17" s="36">
        <f>G17</f>
        <v>62055.5</v>
      </c>
      <c r="F17" s="36"/>
      <c r="G17" s="92">
        <v>62055.5</v>
      </c>
      <c r="H17" s="36"/>
      <c r="I17" s="36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7"/>
    </row>
    <row r="18" spans="1:20" s="8" customFormat="1" ht="47.25" customHeight="1" x14ac:dyDescent="0.3">
      <c r="A18" s="5"/>
      <c r="B18" s="39">
        <v>15</v>
      </c>
      <c r="C18" s="10" t="s">
        <v>4</v>
      </c>
      <c r="D18" s="6"/>
      <c r="E18" s="36">
        <f t="shared" si="0"/>
        <v>104300</v>
      </c>
      <c r="F18" s="36"/>
      <c r="G18" s="92">
        <v>69300</v>
      </c>
      <c r="H18" s="36"/>
      <c r="I18" s="36">
        <v>35000</v>
      </c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7"/>
    </row>
    <row r="19" spans="1:20" s="8" customFormat="1" ht="47.25" customHeight="1" x14ac:dyDescent="0.3">
      <c r="A19" s="5">
        <v>17</v>
      </c>
      <c r="B19" s="39">
        <v>16</v>
      </c>
      <c r="C19" s="10" t="s">
        <v>3</v>
      </c>
      <c r="D19" s="6"/>
      <c r="E19" s="36">
        <f t="shared" si="0"/>
        <v>1736278.84</v>
      </c>
      <c r="F19" s="36">
        <v>128250</v>
      </c>
      <c r="G19" s="92">
        <v>1608028.84</v>
      </c>
      <c r="H19" s="36"/>
      <c r="I19" s="36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7"/>
    </row>
    <row r="20" spans="1:20" s="8" customFormat="1" ht="47.25" customHeight="1" x14ac:dyDescent="0.3">
      <c r="A20" s="5"/>
      <c r="B20" s="48">
        <v>17</v>
      </c>
      <c r="C20" s="10" t="s">
        <v>43</v>
      </c>
      <c r="D20" s="6"/>
      <c r="E20" s="36">
        <f t="shared" si="0"/>
        <v>1049598</v>
      </c>
      <c r="F20" s="36"/>
      <c r="G20" s="92"/>
      <c r="H20" s="36"/>
      <c r="I20" s="36">
        <v>1049598</v>
      </c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7"/>
    </row>
    <row r="21" spans="1:20" s="8" customFormat="1" ht="18.75" hidden="1" x14ac:dyDescent="0.3">
      <c r="A21" s="9"/>
      <c r="B21" s="12"/>
      <c r="C21" s="10"/>
      <c r="D21" s="13"/>
      <c r="E21" s="36"/>
      <c r="F21" s="36"/>
      <c r="G21" s="93"/>
      <c r="H21" s="15"/>
      <c r="I21" s="15"/>
      <c r="J21" s="24"/>
      <c r="K21" s="24"/>
      <c r="L21" s="24"/>
      <c r="M21" s="24"/>
      <c r="N21" s="24"/>
      <c r="O21" s="24"/>
      <c r="P21" s="24"/>
      <c r="Q21" s="24"/>
      <c r="R21" s="24"/>
      <c r="S21" s="6" t="s">
        <v>0</v>
      </c>
      <c r="T21" s="7" t="s">
        <v>0</v>
      </c>
    </row>
    <row r="22" spans="1:20" s="8" customFormat="1" ht="32.25" customHeight="1" x14ac:dyDescent="0.3">
      <c r="A22" s="11"/>
      <c r="B22" s="114" t="s">
        <v>1</v>
      </c>
      <c r="C22" s="114"/>
      <c r="D22" s="14">
        <v>540</v>
      </c>
      <c r="E22" s="17">
        <f>SUM(E4:E21)</f>
        <v>10038795.270000001</v>
      </c>
      <c r="F22" s="17">
        <f>SUM(F4:F21)</f>
        <v>2880894.38</v>
      </c>
      <c r="G22" s="94">
        <f>SUM(G4:G21)</f>
        <v>4441608.09</v>
      </c>
      <c r="H22" s="17">
        <f>SUM(H21:H21)</f>
        <v>0</v>
      </c>
      <c r="I22" s="17">
        <f>SUM(I4:I21)</f>
        <v>2716292.8</v>
      </c>
      <c r="J22" s="17"/>
      <c r="K22" s="17"/>
      <c r="L22" s="17"/>
      <c r="M22" s="17"/>
      <c r="N22" s="17"/>
      <c r="O22" s="17"/>
      <c r="P22" s="17"/>
      <c r="Q22" s="17"/>
      <c r="R22" s="17"/>
      <c r="S22" s="33" t="s">
        <v>0</v>
      </c>
      <c r="T22" s="7" t="s">
        <v>0</v>
      </c>
    </row>
    <row r="23" spans="1:20" ht="12.75" customHeight="1" x14ac:dyDescent="0.2">
      <c r="A23" s="1"/>
      <c r="B23" s="1"/>
      <c r="C23" s="1"/>
      <c r="D23" s="1"/>
      <c r="E23" s="1"/>
      <c r="F23" s="1" t="s">
        <v>0</v>
      </c>
      <c r="G23" s="43"/>
      <c r="H23" s="1" t="s">
        <v>0</v>
      </c>
      <c r="I23" s="1"/>
      <c r="J23" s="1" t="s">
        <v>0</v>
      </c>
      <c r="K23" s="1" t="s">
        <v>0</v>
      </c>
      <c r="L23" s="1"/>
      <c r="M23" s="1"/>
      <c r="N23" s="1"/>
      <c r="O23" s="1" t="s">
        <v>0</v>
      </c>
      <c r="P23" s="1" t="s">
        <v>0</v>
      </c>
      <c r="Q23" s="1"/>
      <c r="R23" s="1" t="s">
        <v>0</v>
      </c>
      <c r="S23" s="1" t="s">
        <v>0</v>
      </c>
      <c r="T23" s="1" t="s">
        <v>0</v>
      </c>
    </row>
  </sheetData>
  <mergeCells count="10">
    <mergeCell ref="B22:C22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2025-01-06T07:29:49Z</cp:lastPrinted>
  <dcterms:created xsi:type="dcterms:W3CDTF">2017-10-30T13:20:53Z</dcterms:created>
  <dcterms:modified xsi:type="dcterms:W3CDTF">2025-01-14T04:52:26Z</dcterms:modified>
</cp:coreProperties>
</file>