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4240" windowHeight="13740" activeTab="1"/>
  </bookViews>
  <sheets>
    <sheet name="Таблица 4" sheetId="5" r:id="rId1"/>
    <sheet name="Приложение №11 " sheetId="2" r:id="rId2"/>
    <sheet name="Таблица 2" sheetId="3" r:id="rId3"/>
    <sheet name="Таблица 3" sheetId="4" r:id="rId4"/>
  </sheets>
  <definedNames>
    <definedName name="_xlnm.Print_Area" localSheetId="1">'Приложение №11 '!$B$1:$M$30</definedName>
    <definedName name="_xlnm.Print_Area" localSheetId="2">'Таблица 2'!$B$1:$P$15</definedName>
    <definedName name="_xlnm.Print_Area" localSheetId="3">'Таблица 3'!$B$1:$S$15</definedName>
  </definedNames>
  <calcPr calcId="124519"/>
</workbook>
</file>

<file path=xl/calcChain.xml><?xml version="1.0" encoding="utf-8"?>
<calcChain xmlns="http://schemas.openxmlformats.org/spreadsheetml/2006/main">
  <c r="E15" i="4"/>
  <c r="E13"/>
  <c r="I15"/>
  <c r="E15" i="3"/>
  <c r="E5"/>
  <c r="E6"/>
  <c r="E7"/>
  <c r="E8"/>
  <c r="E9"/>
  <c r="E10"/>
  <c r="E11"/>
  <c r="E12"/>
  <c r="E13"/>
  <c r="E14"/>
  <c r="E4"/>
  <c r="G15"/>
  <c r="F15"/>
  <c r="E6" i="4"/>
  <c r="E7"/>
  <c r="E8"/>
  <c r="E9"/>
  <c r="E10"/>
  <c r="E11"/>
  <c r="E12"/>
  <c r="E5"/>
  <c r="E4"/>
  <c r="G15"/>
  <c r="F6" i="5"/>
  <c r="E6"/>
  <c r="E5"/>
  <c r="E4"/>
  <c r="F15" i="4"/>
  <c r="H15" i="3"/>
  <c r="E14" i="4"/>
  <c r="H15" l="1"/>
  <c r="E29" i="2" l="1"/>
  <c r="F30"/>
  <c r="E11" l="1"/>
  <c r="E12"/>
  <c r="E13"/>
  <c r="E14"/>
  <c r="E15"/>
  <c r="E16"/>
  <c r="E17"/>
  <c r="E18"/>
  <c r="E19"/>
  <c r="E20"/>
  <c r="E21"/>
  <c r="E22"/>
  <c r="E23"/>
  <c r="E24"/>
  <c r="E25"/>
  <c r="E26"/>
  <c r="E27"/>
  <c r="E28"/>
  <c r="G30"/>
  <c r="E30" l="1"/>
</calcChain>
</file>

<file path=xl/sharedStrings.xml><?xml version="1.0" encoding="utf-8"?>
<sst xmlns="http://schemas.openxmlformats.org/spreadsheetml/2006/main" count="196" uniqueCount="47">
  <si>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</si>
  <si>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</si>
  <si>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</si>
  <si>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</si>
  <si>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</si>
  <si>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</si>
  <si>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</si>
  <si>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</si>
  <si>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</si>
  <si>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</si>
  <si>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</si>
  <si>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</si>
  <si>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</si>
  <si>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</si>
  <si>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</si>
  <si>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</si>
  <si>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</si>
  <si>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</si>
  <si>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</si>
  <si>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</si>
  <si>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</si>
  <si>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</si>
  <si>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</si>
  <si>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</si>
  <si>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</si>
  <si>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</si>
  <si>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</si>
  <si>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</si>
  <si>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</si>
  <si>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</si>
  <si>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</si>
  <si>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</si>
  <si>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</si>
  <si>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</si>
  <si>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</si>
  <si>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</si>
  <si>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</si>
  <si>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</si>
  <si>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</si>
  <si>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</si>
  <si>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</si>
  <si>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>к решению Совета Тарского муниципального района Омской области "О внесении изменений в решение Совета Тарского муниципального района Омской области от 22 декабря 2023 года № 298/63 "О бюджете Тарского муниципального района Омской области на 2024 год и на плановый период 2025 и 2026 годов"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</si>
  <si>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</si>
  <si>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</si>
  <si>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</si>
  <si>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</si>
  <si>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Приложение № 6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</si>
</sst>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;\-#,##0.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71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7" fillId="0" borderId="1" xfId="4" applyFont="1" applyBorder="1" applyAlignment="1">
      <alignment horizontal="center" vertical="center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"/>
  <sheetViews>
    <sheetView workbookViewId="0">
      <selection activeCell="E14" sqref="E14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4.85546875" style="2" customWidth="1"/>
    <col min="7" max="7" width="16.140625" style="2" customWidth="1"/>
    <col min="8" max="8" width="25.85546875" style="2" customWidth="1"/>
    <col min="9" max="9" width="15.5703125" style="2" customWidth="1"/>
    <col min="10" max="10" width="27" style="2" customWidth="1"/>
    <col min="11" max="11" width="29.42578125" style="2" hidden="1" customWidth="1"/>
    <col min="12" max="12" width="0" style="2" hidden="1" customWidth="1"/>
    <col min="13" max="239" width="9.140625" style="2" customWidth="1"/>
    <col min="240" max="16384" width="9.140625" style="2"/>
  </cols>
  <sheetData>
    <row r="1" spans="1:12" ht="17.25" customHeight="1">
      <c r="A1" s="3"/>
      <c r="B1" s="39"/>
      <c r="C1" s="39"/>
      <c r="D1" s="39"/>
      <c r="E1" s="39"/>
      <c r="F1" s="39"/>
      <c r="G1" s="39"/>
      <c r="H1" s="39"/>
      <c r="I1" s="39"/>
      <c r="J1" s="56" t="s">
        <v>43</v>
      </c>
      <c r="K1" s="56"/>
      <c r="L1" s="4"/>
    </row>
    <row r="2" spans="1:12" s="8" customFormat="1" ht="18.75" customHeight="1">
      <c r="A2" s="5"/>
      <c r="B2" s="57" t="s">
        <v>23</v>
      </c>
      <c r="C2" s="57" t="s">
        <v>22</v>
      </c>
      <c r="D2" s="6"/>
      <c r="E2" s="57" t="s">
        <v>27</v>
      </c>
      <c r="F2" s="40" t="s">
        <v>26</v>
      </c>
      <c r="G2" s="57" t="s">
        <v>28</v>
      </c>
      <c r="H2" s="40" t="s">
        <v>26</v>
      </c>
      <c r="I2" s="57" t="s">
        <v>30</v>
      </c>
      <c r="J2" s="57" t="s">
        <v>26</v>
      </c>
      <c r="K2" s="57"/>
      <c r="L2" s="7"/>
    </row>
    <row r="3" spans="1:12" s="8" customFormat="1" ht="195" customHeight="1">
      <c r="A3" s="5"/>
      <c r="B3" s="57"/>
      <c r="C3" s="57"/>
      <c r="D3" s="6"/>
      <c r="E3" s="57"/>
      <c r="F3" s="41" t="s">
        <v>44</v>
      </c>
      <c r="G3" s="57"/>
      <c r="H3" s="41" t="s">
        <v>44</v>
      </c>
      <c r="I3" s="57"/>
      <c r="J3" s="41" t="s">
        <v>44</v>
      </c>
      <c r="K3" s="38"/>
      <c r="L3" s="7"/>
    </row>
    <row r="4" spans="1:12" s="8" customFormat="1" ht="49.5" customHeight="1">
      <c r="A4" s="5"/>
      <c r="B4" s="38">
        <v>1</v>
      </c>
      <c r="C4" s="41" t="s">
        <v>18</v>
      </c>
      <c r="D4" s="6"/>
      <c r="E4" s="37">
        <f>F4</f>
        <v>31211.96</v>
      </c>
      <c r="F4" s="37">
        <v>31211.96</v>
      </c>
      <c r="G4" s="38"/>
      <c r="H4" s="38"/>
      <c r="I4" s="38"/>
      <c r="J4" s="38"/>
      <c r="K4" s="38"/>
      <c r="L4" s="7"/>
    </row>
    <row r="5" spans="1:12" s="8" customFormat="1" ht="47.25" customHeight="1">
      <c r="A5" s="5"/>
      <c r="B5" s="38">
        <v>2</v>
      </c>
      <c r="C5" s="10" t="s">
        <v>6</v>
      </c>
      <c r="D5" s="6"/>
      <c r="E5" s="37">
        <f>F5</f>
        <v>17339.98</v>
      </c>
      <c r="F5" s="37">
        <v>17339.98</v>
      </c>
      <c r="G5" s="38"/>
      <c r="H5" s="38"/>
      <c r="I5" s="38"/>
      <c r="J5" s="38"/>
      <c r="K5" s="38"/>
      <c r="L5" s="7"/>
    </row>
    <row r="6" spans="1:12" s="8" customFormat="1" ht="32.25" customHeight="1">
      <c r="A6" s="11"/>
      <c r="B6" s="55" t="s">
        <v>1</v>
      </c>
      <c r="C6" s="55"/>
      <c r="D6" s="14">
        <v>540</v>
      </c>
      <c r="E6" s="17">
        <f>E5+E4</f>
        <v>48551.94</v>
      </c>
      <c r="F6" s="17">
        <f>F5+F4</f>
        <v>48551.94</v>
      </c>
      <c r="G6" s="17"/>
      <c r="H6" s="17"/>
      <c r="I6" s="17"/>
      <c r="J6" s="17"/>
      <c r="K6" s="17"/>
      <c r="L6" s="7" t="s">
        <v>0</v>
      </c>
    </row>
    <row r="7" spans="1:12" ht="12.75" customHeight="1">
      <c r="A7" s="1"/>
      <c r="B7" s="1"/>
      <c r="C7" s="1"/>
      <c r="D7" s="1"/>
      <c r="E7" s="1"/>
      <c r="F7" s="1" t="s">
        <v>0</v>
      </c>
      <c r="G7" s="1" t="s">
        <v>0</v>
      </c>
      <c r="H7" s="1" t="s">
        <v>0</v>
      </c>
      <c r="I7" s="1" t="s">
        <v>0</v>
      </c>
      <c r="J7" s="1" t="s">
        <v>0</v>
      </c>
      <c r="K7" s="1"/>
      <c r="L7" s="1" t="s">
        <v>0</v>
      </c>
    </row>
  </sheetData>
  <mergeCells count="8">
    <mergeCell ref="B6:C6"/>
    <mergeCell ref="J1:K1"/>
    <mergeCell ref="B2:B3"/>
    <mergeCell ref="C2:C3"/>
    <mergeCell ref="E2:E3"/>
    <mergeCell ref="G2:G3"/>
    <mergeCell ref="I2:I3"/>
    <mergeCell ref="J2:K2"/>
  </mergeCells>
  <pageMargins left="0.70866141732283472" right="0.70866141732283472" top="0.74803149606299213" bottom="0.74803149606299213" header="0.31496062992125984" footer="0.31496062992125984"/>
  <pageSetup paperSize="9" scale="7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1"/>
  <sheetViews>
    <sheetView showGridLines="0" tabSelected="1" view="pageBreakPreview" zoomScale="60" zoomScalePageLayoutView="70" workbookViewId="0">
      <selection activeCell="B7" sqref="B7:M7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1" customFormat="1" ht="18.75">
      <c r="L1" s="58" t="s">
        <v>46</v>
      </c>
      <c r="M1" s="59"/>
    </row>
    <row r="2" spans="1:15" s="31" customFormat="1" ht="95.25" customHeight="1">
      <c r="J2" s="60" t="s">
        <v>41</v>
      </c>
      <c r="K2" s="61"/>
      <c r="L2" s="61"/>
      <c r="M2" s="61"/>
    </row>
    <row r="3" spans="1:15" s="20" customFormat="1" ht="18.75" customHeight="1">
      <c r="A3" s="18"/>
      <c r="B3" s="18"/>
      <c r="C3" s="18"/>
      <c r="D3" s="18"/>
      <c r="E3" s="18"/>
      <c r="F3" s="18"/>
      <c r="G3" s="18"/>
      <c r="H3" s="19"/>
      <c r="I3" s="19"/>
      <c r="J3" s="19"/>
      <c r="L3" s="19"/>
      <c r="M3" s="21" t="s">
        <v>31</v>
      </c>
    </row>
    <row r="4" spans="1:15" s="20" customFormat="1" ht="18.75" customHeight="1">
      <c r="A4" s="18"/>
      <c r="B4" s="19"/>
      <c r="C4" s="19"/>
      <c r="D4" s="19"/>
      <c r="E4" s="19"/>
      <c r="F4" s="19"/>
      <c r="G4" s="19"/>
      <c r="H4" s="19"/>
      <c r="I4" s="19"/>
      <c r="J4" s="62" t="s">
        <v>32</v>
      </c>
      <c r="K4" s="63"/>
      <c r="L4" s="63"/>
      <c r="M4" s="63"/>
    </row>
    <row r="5" spans="1:15" s="20" customFormat="1" ht="40.5" customHeight="1">
      <c r="A5" s="18"/>
      <c r="B5" s="19"/>
      <c r="C5" s="19"/>
      <c r="D5" s="19"/>
      <c r="E5" s="19"/>
      <c r="F5" s="19"/>
      <c r="G5" s="19"/>
      <c r="H5" s="26"/>
      <c r="I5" s="26"/>
      <c r="J5" s="63"/>
      <c r="K5" s="63"/>
      <c r="L5" s="63"/>
      <c r="M5" s="63"/>
    </row>
    <row r="6" spans="1:15" s="20" customFormat="1" ht="409.6" hidden="1" customHeight="1">
      <c r="A6" s="18"/>
      <c r="B6" s="18"/>
      <c r="C6" s="18"/>
      <c r="D6" s="18"/>
      <c r="E6" s="18"/>
      <c r="F6" s="18"/>
      <c r="G6" s="18"/>
      <c r="H6" s="18"/>
      <c r="I6" s="19"/>
      <c r="J6" s="19"/>
      <c r="K6" s="19"/>
      <c r="L6" s="19"/>
    </row>
    <row r="7" spans="1:15" ht="81" customHeight="1">
      <c r="A7" s="3"/>
      <c r="B7" s="64" t="s">
        <v>29</v>
      </c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4"/>
      <c r="O7" s="4"/>
    </row>
    <row r="8" spans="1:15" ht="17.25" customHeight="1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56"/>
      <c r="M8" s="56"/>
      <c r="N8" s="4"/>
      <c r="O8" s="4"/>
    </row>
    <row r="9" spans="1:15" s="8" customFormat="1" ht="18.75" customHeight="1">
      <c r="A9" s="5"/>
      <c r="B9" s="57" t="s">
        <v>23</v>
      </c>
      <c r="C9" s="57" t="s">
        <v>22</v>
      </c>
      <c r="D9" s="6"/>
      <c r="E9" s="57" t="s">
        <v>27</v>
      </c>
      <c r="F9" s="57" t="s">
        <v>26</v>
      </c>
      <c r="G9" s="57"/>
      <c r="H9" s="57" t="s">
        <v>28</v>
      </c>
      <c r="I9" s="57" t="s">
        <v>26</v>
      </c>
      <c r="J9" s="57"/>
      <c r="K9" s="57" t="s">
        <v>30</v>
      </c>
      <c r="L9" s="57" t="s">
        <v>26</v>
      </c>
      <c r="M9" s="57"/>
      <c r="N9" s="7"/>
      <c r="O9" s="7"/>
    </row>
    <row r="10" spans="1:15" s="8" customFormat="1" ht="409.5">
      <c r="A10" s="5"/>
      <c r="B10" s="57"/>
      <c r="C10" s="57"/>
      <c r="D10" s="6"/>
      <c r="E10" s="57"/>
      <c r="F10" s="22" t="s">
        <v>24</v>
      </c>
      <c r="G10" s="22" t="s">
        <v>25</v>
      </c>
      <c r="H10" s="57"/>
      <c r="I10" s="22" t="s">
        <v>24</v>
      </c>
      <c r="J10" s="22" t="s">
        <v>25</v>
      </c>
      <c r="K10" s="57"/>
      <c r="L10" s="22" t="s">
        <v>24</v>
      </c>
      <c r="M10" s="22" t="s">
        <v>25</v>
      </c>
      <c r="N10" s="7"/>
      <c r="O10" s="7"/>
    </row>
    <row r="11" spans="1:15" s="8" customFormat="1" ht="37.5">
      <c r="A11" s="9"/>
      <c r="B11" s="12">
        <v>1</v>
      </c>
      <c r="C11" s="10" t="s">
        <v>21</v>
      </c>
      <c r="D11" s="13">
        <v>540</v>
      </c>
      <c r="E11" s="16">
        <f>F11+G11</f>
        <v>527269.17000000004</v>
      </c>
      <c r="F11" s="24">
        <v>527269.17000000004</v>
      </c>
      <c r="G11" s="15"/>
      <c r="H11" s="16"/>
      <c r="I11" s="24"/>
      <c r="J11" s="16"/>
      <c r="K11" s="16"/>
      <c r="L11" s="24"/>
      <c r="M11" s="15"/>
      <c r="N11" s="7" t="s">
        <v>0</v>
      </c>
      <c r="O11" s="7" t="s">
        <v>0</v>
      </c>
    </row>
    <row r="12" spans="1:15" s="8" customFormat="1" ht="37.5">
      <c r="A12" s="9"/>
      <c r="B12" s="12">
        <v>2</v>
      </c>
      <c r="C12" s="10" t="s">
        <v>20</v>
      </c>
      <c r="D12" s="13">
        <v>540</v>
      </c>
      <c r="E12" s="16">
        <f t="shared" ref="E12:E29" si="0">F12+G12</f>
        <v>332671.09999999998</v>
      </c>
      <c r="F12" s="24"/>
      <c r="G12" s="15">
        <v>332671.09999999998</v>
      </c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>
      <c r="A13" s="9"/>
      <c r="B13" s="12">
        <v>3</v>
      </c>
      <c r="C13" s="10" t="s">
        <v>19</v>
      </c>
      <c r="D13" s="13">
        <v>540</v>
      </c>
      <c r="E13" s="16">
        <f t="shared" si="0"/>
        <v>126417.59000000001</v>
      </c>
      <c r="F13" s="24">
        <v>98159.21</v>
      </c>
      <c r="G13" s="15">
        <v>28258.38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25.5" customHeight="1">
      <c r="A14" s="9"/>
      <c r="B14" s="12">
        <v>4</v>
      </c>
      <c r="C14" s="10" t="s">
        <v>18</v>
      </c>
      <c r="D14" s="13">
        <v>512</v>
      </c>
      <c r="E14" s="16">
        <f t="shared" si="0"/>
        <v>130330.94</v>
      </c>
      <c r="F14" s="24">
        <v>97914.42</v>
      </c>
      <c r="G14" s="15">
        <v>32416.52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37.5">
      <c r="A15" s="9"/>
      <c r="B15" s="12">
        <v>5</v>
      </c>
      <c r="C15" s="10" t="s">
        <v>17</v>
      </c>
      <c r="D15" s="13">
        <v>512</v>
      </c>
      <c r="E15" s="16">
        <f t="shared" si="0"/>
        <v>55253.279999999999</v>
      </c>
      <c r="F15" s="24">
        <v>37941.839999999997</v>
      </c>
      <c r="G15" s="15">
        <v>17311.439999999999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45" customHeight="1">
      <c r="A16" s="9"/>
      <c r="B16" s="12">
        <v>6</v>
      </c>
      <c r="C16" s="10" t="s">
        <v>16</v>
      </c>
      <c r="D16" s="13">
        <v>540</v>
      </c>
      <c r="E16" s="16">
        <f t="shared" si="0"/>
        <v>166749.71</v>
      </c>
      <c r="F16" s="24">
        <v>19093.310000000001</v>
      </c>
      <c r="G16" s="15">
        <v>147656.4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51.75" customHeight="1">
      <c r="A17" s="9"/>
      <c r="B17" s="12">
        <v>7</v>
      </c>
      <c r="C17" s="10" t="s">
        <v>15</v>
      </c>
      <c r="D17" s="13">
        <v>512</v>
      </c>
      <c r="E17" s="16">
        <f t="shared" si="0"/>
        <v>55873.520000000004</v>
      </c>
      <c r="F17" s="24">
        <v>26681.68</v>
      </c>
      <c r="G17" s="15">
        <v>29191.84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37.5">
      <c r="A18" s="9"/>
      <c r="B18" s="12">
        <v>8</v>
      </c>
      <c r="C18" s="10" t="s">
        <v>13</v>
      </c>
      <c r="D18" s="13">
        <v>512</v>
      </c>
      <c r="E18" s="16">
        <f t="shared" si="0"/>
        <v>333349.98</v>
      </c>
      <c r="F18" s="24"/>
      <c r="G18" s="15">
        <v>333349.98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>
      <c r="A19" s="9"/>
      <c r="B19" s="12">
        <v>9</v>
      </c>
      <c r="C19" s="10" t="s">
        <v>12</v>
      </c>
      <c r="D19" s="13">
        <v>540</v>
      </c>
      <c r="E19" s="16">
        <f t="shared" si="0"/>
        <v>120108.82</v>
      </c>
      <c r="F19" s="24">
        <v>73435.820000000007</v>
      </c>
      <c r="G19" s="15">
        <v>46673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>
      <c r="A20" s="9"/>
      <c r="B20" s="12">
        <v>10</v>
      </c>
      <c r="C20" s="10" t="s">
        <v>11</v>
      </c>
      <c r="D20" s="13">
        <v>540</v>
      </c>
      <c r="E20" s="16">
        <f t="shared" si="0"/>
        <v>37941.839999999997</v>
      </c>
      <c r="F20" s="24">
        <v>37941.839999999997</v>
      </c>
      <c r="G20" s="15">
        <v>0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>
      <c r="A21" s="9"/>
      <c r="B21" s="12">
        <v>11</v>
      </c>
      <c r="C21" s="10" t="s">
        <v>10</v>
      </c>
      <c r="D21" s="13">
        <v>540</v>
      </c>
      <c r="E21" s="16">
        <f t="shared" si="0"/>
        <v>287993.5</v>
      </c>
      <c r="F21" s="24">
        <v>178693.82</v>
      </c>
      <c r="G21" s="15">
        <v>109299.68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>
      <c r="A22" s="9"/>
      <c r="B22" s="12">
        <v>12</v>
      </c>
      <c r="C22" s="10" t="s">
        <v>9</v>
      </c>
      <c r="D22" s="13">
        <v>540</v>
      </c>
      <c r="E22" s="16">
        <f t="shared" si="0"/>
        <v>14687.16</v>
      </c>
      <c r="F22" s="24">
        <v>14687.16</v>
      </c>
      <c r="G22" s="15"/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>
      <c r="A23" s="9"/>
      <c r="B23" s="12">
        <v>13</v>
      </c>
      <c r="C23" s="10" t="s">
        <v>8</v>
      </c>
      <c r="D23" s="13">
        <v>540</v>
      </c>
      <c r="E23" s="16">
        <f t="shared" si="0"/>
        <v>398299.95999999996</v>
      </c>
      <c r="F23" s="24">
        <v>357142.86</v>
      </c>
      <c r="G23" s="15">
        <v>41157.1</v>
      </c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>
      <c r="A24" s="9"/>
      <c r="B24" s="12">
        <v>14</v>
      </c>
      <c r="C24" s="10" t="s">
        <v>7</v>
      </c>
      <c r="D24" s="13">
        <v>540</v>
      </c>
      <c r="E24" s="16">
        <f t="shared" si="0"/>
        <v>263651.82</v>
      </c>
      <c r="F24" s="24">
        <v>169881.52</v>
      </c>
      <c r="G24" s="15">
        <v>93770.3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>
      <c r="A25" s="9"/>
      <c r="B25" s="12">
        <v>15</v>
      </c>
      <c r="C25" s="10" t="s">
        <v>6</v>
      </c>
      <c r="D25" s="13">
        <v>540</v>
      </c>
      <c r="E25" s="16">
        <f t="shared" si="0"/>
        <v>721809.25</v>
      </c>
      <c r="F25" s="24">
        <v>676833.45</v>
      </c>
      <c r="G25" s="15">
        <v>44975.8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>
      <c r="A26" s="9"/>
      <c r="B26" s="12">
        <v>16</v>
      </c>
      <c r="C26" s="10" t="s">
        <v>5</v>
      </c>
      <c r="D26" s="13">
        <v>512</v>
      </c>
      <c r="E26" s="16">
        <f t="shared" si="0"/>
        <v>10946.94</v>
      </c>
      <c r="F26" s="24"/>
      <c r="G26" s="15">
        <v>10946.94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>
      <c r="A27" s="9"/>
      <c r="B27" s="12">
        <v>17</v>
      </c>
      <c r="C27" s="10" t="s">
        <v>4</v>
      </c>
      <c r="D27" s="13">
        <v>540</v>
      </c>
      <c r="E27" s="16">
        <f t="shared" si="0"/>
        <v>125151.06999999999</v>
      </c>
      <c r="F27" s="24">
        <v>112846.37</v>
      </c>
      <c r="G27" s="15">
        <v>12304.7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>
      <c r="A28" s="9"/>
      <c r="B28" s="12">
        <v>18</v>
      </c>
      <c r="C28" s="10" t="s">
        <v>3</v>
      </c>
      <c r="D28" s="13">
        <v>540</v>
      </c>
      <c r="E28" s="16">
        <f t="shared" si="0"/>
        <v>63644.38</v>
      </c>
      <c r="F28" s="24">
        <v>63644.38</v>
      </c>
      <c r="G28" s="15"/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>
      <c r="A29" s="9"/>
      <c r="B29" s="12">
        <v>19</v>
      </c>
      <c r="C29" s="10" t="s">
        <v>2</v>
      </c>
      <c r="D29" s="13">
        <v>540</v>
      </c>
      <c r="E29" s="16">
        <f t="shared" si="0"/>
        <v>70120.39</v>
      </c>
      <c r="F29" s="24">
        <v>7833.15</v>
      </c>
      <c r="G29" s="15">
        <v>62287.24</v>
      </c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2.25" customHeight="1">
      <c r="A30" s="11"/>
      <c r="B30" s="55" t="s">
        <v>1</v>
      </c>
      <c r="C30" s="55"/>
      <c r="D30" s="14">
        <v>540</v>
      </c>
      <c r="E30" s="17">
        <f t="shared" ref="E30:F30" si="1">SUM(E11:E29)</f>
        <v>3842270.42</v>
      </c>
      <c r="F30" s="17">
        <f t="shared" si="1"/>
        <v>2499999.9999999995</v>
      </c>
      <c r="G30" s="17">
        <f>SUM(G11:G29)</f>
        <v>1342270.42</v>
      </c>
      <c r="H30" s="17"/>
      <c r="I30" s="17"/>
      <c r="J30" s="17"/>
      <c r="K30" s="17"/>
      <c r="L30" s="17"/>
      <c r="M30" s="17"/>
      <c r="N30" s="25" t="s">
        <v>0</v>
      </c>
      <c r="O30" s="7" t="s">
        <v>0</v>
      </c>
    </row>
    <row r="31" spans="1:15" ht="12.75" customHeight="1">
      <c r="A31" s="1"/>
      <c r="B31" s="1"/>
      <c r="C31" s="1"/>
      <c r="D31" s="1"/>
      <c r="E31" s="1"/>
      <c r="F31" s="1" t="s">
        <v>0</v>
      </c>
      <c r="G31" s="1" t="s">
        <v>0</v>
      </c>
      <c r="H31" s="1" t="s">
        <v>0</v>
      </c>
      <c r="I31" s="1" t="s">
        <v>0</v>
      </c>
      <c r="J31" s="1"/>
      <c r="K31" s="1" t="s">
        <v>0</v>
      </c>
      <c r="L31" s="1" t="s">
        <v>0</v>
      </c>
      <c r="M31" s="1" t="s">
        <v>0</v>
      </c>
      <c r="N31" s="1" t="s">
        <v>0</v>
      </c>
      <c r="O31" s="1" t="s">
        <v>0</v>
      </c>
    </row>
  </sheetData>
  <mergeCells count="14">
    <mergeCell ref="L1:M1"/>
    <mergeCell ref="J2:M2"/>
    <mergeCell ref="J4:M5"/>
    <mergeCell ref="B30:C30"/>
    <mergeCell ref="B9:B10"/>
    <mergeCell ref="C9:C10"/>
    <mergeCell ref="E9:E10"/>
    <mergeCell ref="F9:G9"/>
    <mergeCell ref="L9:M9"/>
    <mergeCell ref="B7:M7"/>
    <mergeCell ref="L8:M8"/>
    <mergeCell ref="K9:K10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6"/>
  <sheetViews>
    <sheetView showGridLines="0" topLeftCell="A4" workbookViewId="0">
      <selection activeCell="C4" sqref="C4:C13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52" customWidth="1"/>
    <col min="6" max="6" width="29.42578125" style="52" customWidth="1"/>
    <col min="7" max="7" width="29.42578125" style="2" customWidth="1"/>
    <col min="8" max="8" width="20.140625" style="52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>
      <c r="A1" s="3"/>
      <c r="B1" s="27"/>
      <c r="C1" s="27"/>
      <c r="D1" s="27"/>
      <c r="E1" s="49"/>
      <c r="F1" s="49"/>
      <c r="G1" s="29"/>
      <c r="H1" s="49"/>
      <c r="I1" s="27"/>
      <c r="J1" s="27"/>
      <c r="K1" s="29"/>
      <c r="L1" s="27"/>
      <c r="M1" s="27"/>
      <c r="N1" s="56" t="s">
        <v>33</v>
      </c>
      <c r="O1" s="56"/>
      <c r="P1" s="56"/>
      <c r="Q1" s="4"/>
      <c r="R1" s="4"/>
    </row>
    <row r="2" spans="1:18" s="8" customFormat="1" ht="18.75" customHeight="1">
      <c r="A2" s="5"/>
      <c r="B2" s="57" t="s">
        <v>23</v>
      </c>
      <c r="C2" s="57" t="s">
        <v>22</v>
      </c>
      <c r="D2" s="6"/>
      <c r="E2" s="65" t="s">
        <v>27</v>
      </c>
      <c r="F2" s="57" t="s">
        <v>26</v>
      </c>
      <c r="G2" s="57"/>
      <c r="H2" s="57"/>
      <c r="I2" s="57" t="s">
        <v>28</v>
      </c>
      <c r="J2" s="57" t="s">
        <v>26</v>
      </c>
      <c r="K2" s="57"/>
      <c r="L2" s="57"/>
      <c r="M2" s="57" t="s">
        <v>30</v>
      </c>
      <c r="N2" s="57" t="s">
        <v>26</v>
      </c>
      <c r="O2" s="57"/>
      <c r="P2" s="57"/>
      <c r="Q2" s="7"/>
      <c r="R2" s="7"/>
    </row>
    <row r="3" spans="1:18" s="8" customFormat="1" ht="281.25">
      <c r="A3" s="5"/>
      <c r="B3" s="57"/>
      <c r="C3" s="57"/>
      <c r="D3" s="6"/>
      <c r="E3" s="65"/>
      <c r="F3" s="43" t="s">
        <v>38</v>
      </c>
      <c r="G3" s="28" t="s">
        <v>34</v>
      </c>
      <c r="H3" s="43" t="s">
        <v>35</v>
      </c>
      <c r="I3" s="57"/>
      <c r="J3" s="28" t="s">
        <v>38</v>
      </c>
      <c r="K3" s="28" t="s">
        <v>34</v>
      </c>
      <c r="L3" s="28" t="s">
        <v>35</v>
      </c>
      <c r="M3" s="57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>
      <c r="A4" s="5"/>
      <c r="B4" s="41">
        <v>1</v>
      </c>
      <c r="C4" s="10" t="s">
        <v>20</v>
      </c>
      <c r="D4" s="6"/>
      <c r="E4" s="43">
        <f>F4+G4+H4</f>
        <v>1299357.72</v>
      </c>
      <c r="F4" s="43">
        <v>357934.72</v>
      </c>
      <c r="G4" s="43">
        <v>941423</v>
      </c>
      <c r="H4" s="43"/>
      <c r="I4" s="41"/>
      <c r="J4" s="41"/>
      <c r="K4" s="41"/>
      <c r="L4" s="41"/>
      <c r="M4" s="41"/>
      <c r="N4" s="41"/>
      <c r="O4" s="41"/>
      <c r="P4" s="41"/>
      <c r="Q4" s="7"/>
      <c r="R4" s="7"/>
    </row>
    <row r="5" spans="1:18" s="8" customFormat="1" ht="37.5">
      <c r="A5" s="5"/>
      <c r="B5" s="41">
        <v>2</v>
      </c>
      <c r="C5" s="10" t="s">
        <v>19</v>
      </c>
      <c r="D5" s="6"/>
      <c r="E5" s="43">
        <f t="shared" ref="E5:E14" si="0">F5+G5+H5</f>
        <v>178967.36</v>
      </c>
      <c r="F5" s="43">
        <v>178967.36</v>
      </c>
      <c r="G5" s="43"/>
      <c r="H5" s="43"/>
      <c r="I5" s="41"/>
      <c r="J5" s="41"/>
      <c r="K5" s="41"/>
      <c r="L5" s="41"/>
      <c r="M5" s="41"/>
      <c r="N5" s="41"/>
      <c r="O5" s="41"/>
      <c r="P5" s="41"/>
      <c r="Q5" s="7"/>
      <c r="R5" s="7"/>
    </row>
    <row r="6" spans="1:18" s="8" customFormat="1" ht="37.5">
      <c r="A6" s="5"/>
      <c r="B6" s="41">
        <v>3</v>
      </c>
      <c r="C6" s="10" t="s">
        <v>18</v>
      </c>
      <c r="D6" s="6"/>
      <c r="E6" s="43">
        <f t="shared" si="0"/>
        <v>926528.12</v>
      </c>
      <c r="F6" s="43">
        <v>165237.12</v>
      </c>
      <c r="G6" s="43">
        <v>761291</v>
      </c>
      <c r="H6" s="43"/>
      <c r="I6" s="41"/>
      <c r="J6" s="41"/>
      <c r="K6" s="41"/>
      <c r="L6" s="41"/>
      <c r="M6" s="41"/>
      <c r="N6" s="41"/>
      <c r="O6" s="41"/>
      <c r="P6" s="41"/>
      <c r="Q6" s="7"/>
      <c r="R6" s="7"/>
    </row>
    <row r="7" spans="1:18" s="8" customFormat="1" ht="37.5">
      <c r="A7" s="5"/>
      <c r="B7" s="41">
        <v>4</v>
      </c>
      <c r="C7" s="10" t="s">
        <v>17</v>
      </c>
      <c r="D7" s="6"/>
      <c r="E7" s="43">
        <f t="shared" si="0"/>
        <v>669317.67999999993</v>
      </c>
      <c r="F7" s="43">
        <v>89483.68</v>
      </c>
      <c r="G7" s="43">
        <v>579834</v>
      </c>
      <c r="H7" s="43"/>
      <c r="I7" s="41"/>
      <c r="J7" s="41"/>
      <c r="K7" s="41"/>
      <c r="L7" s="41"/>
      <c r="M7" s="41"/>
      <c r="N7" s="41"/>
      <c r="O7" s="41"/>
      <c r="P7" s="41"/>
      <c r="Q7" s="7"/>
      <c r="R7" s="7"/>
    </row>
    <row r="8" spans="1:18" s="8" customFormat="1" ht="37.5">
      <c r="A8" s="5"/>
      <c r="B8" s="41">
        <v>5</v>
      </c>
      <c r="C8" s="10" t="s">
        <v>15</v>
      </c>
      <c r="D8" s="6"/>
      <c r="E8" s="43">
        <f t="shared" si="0"/>
        <v>868337</v>
      </c>
      <c r="F8" s="43"/>
      <c r="G8" s="43">
        <v>868337</v>
      </c>
      <c r="H8" s="43"/>
      <c r="I8" s="41"/>
      <c r="J8" s="41"/>
      <c r="K8" s="41"/>
      <c r="L8" s="41"/>
      <c r="M8" s="41"/>
      <c r="N8" s="41"/>
      <c r="O8" s="41"/>
      <c r="P8" s="41"/>
      <c r="Q8" s="7"/>
      <c r="R8" s="7"/>
    </row>
    <row r="9" spans="1:18" s="8" customFormat="1" ht="37.5">
      <c r="A9" s="5"/>
      <c r="B9" s="35">
        <v>6</v>
      </c>
      <c r="C9" s="10" t="s">
        <v>14</v>
      </c>
      <c r="D9" s="6"/>
      <c r="E9" s="43">
        <f t="shared" si="0"/>
        <v>750500</v>
      </c>
      <c r="F9" s="43"/>
      <c r="G9" s="43"/>
      <c r="H9" s="43">
        <v>750500</v>
      </c>
      <c r="I9" s="35"/>
      <c r="J9" s="35"/>
      <c r="K9" s="35"/>
      <c r="L9" s="35"/>
      <c r="M9" s="35"/>
      <c r="N9" s="35"/>
      <c r="O9" s="35"/>
      <c r="P9" s="35"/>
      <c r="Q9" s="7"/>
      <c r="R9" s="7"/>
    </row>
    <row r="10" spans="1:18" s="8" customFormat="1" ht="37.5">
      <c r="A10" s="5"/>
      <c r="B10" s="41">
        <v>7</v>
      </c>
      <c r="C10" s="10" t="s">
        <v>9</v>
      </c>
      <c r="D10" s="6"/>
      <c r="E10" s="43">
        <f t="shared" si="0"/>
        <v>422243.68</v>
      </c>
      <c r="F10" s="43">
        <v>89483.68</v>
      </c>
      <c r="G10" s="43">
        <v>332760</v>
      </c>
      <c r="H10" s="43"/>
      <c r="I10" s="41"/>
      <c r="J10" s="41"/>
      <c r="K10" s="41"/>
      <c r="L10" s="41"/>
      <c r="M10" s="41"/>
      <c r="N10" s="41"/>
      <c r="O10" s="41"/>
      <c r="P10" s="41"/>
      <c r="Q10" s="7"/>
      <c r="R10" s="7"/>
    </row>
    <row r="11" spans="1:18" s="8" customFormat="1" ht="37.5">
      <c r="A11" s="5"/>
      <c r="B11" s="41">
        <v>8</v>
      </c>
      <c r="C11" s="10" t="s">
        <v>5</v>
      </c>
      <c r="D11" s="6"/>
      <c r="E11" s="43">
        <f t="shared" si="0"/>
        <v>875272.36</v>
      </c>
      <c r="F11" s="43">
        <v>178967.36</v>
      </c>
      <c r="G11" s="43">
        <v>696305</v>
      </c>
      <c r="H11" s="43"/>
      <c r="I11" s="41"/>
      <c r="J11" s="41"/>
      <c r="K11" s="41"/>
      <c r="L11" s="41"/>
      <c r="M11" s="41"/>
      <c r="N11" s="41"/>
      <c r="O11" s="41"/>
      <c r="P11" s="41"/>
      <c r="Q11" s="7"/>
      <c r="R11" s="7"/>
    </row>
    <row r="12" spans="1:18" s="8" customFormat="1" ht="37.5">
      <c r="A12" s="5"/>
      <c r="B12" s="41">
        <v>9</v>
      </c>
      <c r="C12" s="10" t="s">
        <v>4</v>
      </c>
      <c r="D12" s="6"/>
      <c r="E12" s="43">
        <f t="shared" si="0"/>
        <v>468368.8</v>
      </c>
      <c r="F12" s="43">
        <v>81348.800000000003</v>
      </c>
      <c r="G12" s="43">
        <v>387020</v>
      </c>
      <c r="H12" s="43"/>
      <c r="I12" s="41"/>
      <c r="J12" s="41"/>
      <c r="K12" s="41"/>
      <c r="L12" s="41"/>
      <c r="M12" s="41"/>
      <c r="N12" s="41"/>
      <c r="O12" s="41"/>
      <c r="P12" s="41"/>
      <c r="Q12" s="7"/>
      <c r="R12" s="7"/>
    </row>
    <row r="13" spans="1:18" s="8" customFormat="1" ht="37.5">
      <c r="A13" s="5"/>
      <c r="B13" s="41">
        <v>10</v>
      </c>
      <c r="C13" s="10" t="s">
        <v>3</v>
      </c>
      <c r="D13" s="6"/>
      <c r="E13" s="43">
        <f t="shared" si="0"/>
        <v>1664866.12</v>
      </c>
      <c r="F13" s="43">
        <v>162237.12</v>
      </c>
      <c r="G13" s="43">
        <v>1502629</v>
      </c>
      <c r="H13" s="43"/>
      <c r="I13" s="41"/>
      <c r="J13" s="41"/>
      <c r="K13" s="41"/>
      <c r="L13" s="41"/>
      <c r="M13" s="41"/>
      <c r="N13" s="41"/>
      <c r="O13" s="41"/>
      <c r="P13" s="41"/>
      <c r="Q13" s="7"/>
      <c r="R13" s="7"/>
    </row>
    <row r="14" spans="1:18" s="8" customFormat="1" ht="18.75">
      <c r="A14" s="9"/>
      <c r="B14" s="12">
        <v>11</v>
      </c>
      <c r="C14" s="10" t="s">
        <v>36</v>
      </c>
      <c r="D14" s="13">
        <v>540</v>
      </c>
      <c r="E14" s="43">
        <f t="shared" si="0"/>
        <v>119111.93</v>
      </c>
      <c r="F14" s="44"/>
      <c r="G14" s="44">
        <v>119111.93</v>
      </c>
      <c r="H14" s="50"/>
      <c r="I14" s="16"/>
      <c r="J14" s="24"/>
      <c r="K14" s="24"/>
      <c r="L14" s="16"/>
      <c r="M14" s="16"/>
      <c r="N14" s="24"/>
      <c r="O14" s="24"/>
      <c r="P14" s="15"/>
      <c r="Q14" s="7" t="s">
        <v>0</v>
      </c>
      <c r="R14" s="7" t="s">
        <v>0</v>
      </c>
    </row>
    <row r="15" spans="1:18" s="8" customFormat="1" ht="32.25" customHeight="1">
      <c r="A15" s="11"/>
      <c r="B15" s="55" t="s">
        <v>1</v>
      </c>
      <c r="C15" s="55"/>
      <c r="D15" s="14">
        <v>540</v>
      </c>
      <c r="E15" s="45">
        <f>F15+G15+H15</f>
        <v>8242870.7699999996</v>
      </c>
      <c r="F15" s="45">
        <f>F4+F5+F6+F7+F9+F10+F11+F12+F13</f>
        <v>1303659.8399999999</v>
      </c>
      <c r="G15" s="45">
        <f>G4+G6+G7+G8+G10+G11+G12+G13+G14</f>
        <v>6188710.9299999997</v>
      </c>
      <c r="H15" s="45">
        <f>H9</f>
        <v>750500</v>
      </c>
      <c r="I15" s="17"/>
      <c r="J15" s="17"/>
      <c r="K15" s="17"/>
      <c r="L15" s="17"/>
      <c r="M15" s="17"/>
      <c r="N15" s="17"/>
      <c r="O15" s="17"/>
      <c r="P15" s="17"/>
      <c r="Q15" s="25" t="s">
        <v>0</v>
      </c>
      <c r="R15" s="7" t="s">
        <v>0</v>
      </c>
    </row>
    <row r="16" spans="1:18" ht="12.75" customHeight="1">
      <c r="A16" s="1"/>
      <c r="B16" s="1"/>
      <c r="C16" s="1"/>
      <c r="D16" s="1"/>
      <c r="E16" s="51"/>
      <c r="F16" s="51" t="s">
        <v>0</v>
      </c>
      <c r="G16" s="1"/>
      <c r="H16" s="51" t="s">
        <v>0</v>
      </c>
      <c r="I16" s="1" t="s">
        <v>0</v>
      </c>
      <c r="J16" s="1" t="s">
        <v>0</v>
      </c>
      <c r="K16" s="1"/>
      <c r="L16" s="1"/>
      <c r="M16" s="1" t="s">
        <v>0</v>
      </c>
      <c r="N16" s="1" t="s">
        <v>0</v>
      </c>
      <c r="O16" s="1"/>
      <c r="P16" s="1" t="s">
        <v>0</v>
      </c>
      <c r="Q16" s="1" t="s">
        <v>0</v>
      </c>
      <c r="R16" s="1" t="s">
        <v>0</v>
      </c>
    </row>
  </sheetData>
  <mergeCells count="10">
    <mergeCell ref="N2:P2"/>
    <mergeCell ref="B15:C15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2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6"/>
  <sheetViews>
    <sheetView showGridLines="0" view="pageBreakPreview" zoomScale="60" workbookViewId="0">
      <selection activeCell="F22" sqref="F2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7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>
      <c r="A1" s="3"/>
      <c r="B1" s="29"/>
      <c r="C1" s="29"/>
      <c r="D1" s="29"/>
      <c r="E1" s="29"/>
      <c r="F1" s="29"/>
      <c r="G1" s="42"/>
      <c r="H1" s="29"/>
      <c r="I1" s="32"/>
      <c r="J1" s="29"/>
      <c r="K1" s="29"/>
      <c r="L1" s="29"/>
      <c r="M1" s="29"/>
      <c r="N1" s="32"/>
      <c r="O1" s="29"/>
      <c r="P1" s="56" t="s">
        <v>37</v>
      </c>
      <c r="Q1" s="56"/>
      <c r="R1" s="56"/>
      <c r="S1" s="70"/>
      <c r="T1" s="4"/>
    </row>
    <row r="2" spans="1:20" s="8" customFormat="1" ht="18.75" customHeight="1">
      <c r="A2" s="5"/>
      <c r="B2" s="57" t="s">
        <v>23</v>
      </c>
      <c r="C2" s="57" t="s">
        <v>22</v>
      </c>
      <c r="D2" s="6"/>
      <c r="E2" s="57" t="s">
        <v>27</v>
      </c>
      <c r="F2" s="66" t="s">
        <v>26</v>
      </c>
      <c r="G2" s="67"/>
      <c r="H2" s="67"/>
      <c r="I2" s="68"/>
      <c r="J2" s="57" t="s">
        <v>28</v>
      </c>
      <c r="K2" s="66" t="s">
        <v>26</v>
      </c>
      <c r="L2" s="67"/>
      <c r="M2" s="67"/>
      <c r="N2" s="68"/>
      <c r="O2" s="57" t="s">
        <v>30</v>
      </c>
      <c r="P2" s="66" t="s">
        <v>26</v>
      </c>
      <c r="Q2" s="67"/>
      <c r="R2" s="67"/>
      <c r="S2" s="69"/>
      <c r="T2" s="7"/>
    </row>
    <row r="3" spans="1:20" s="8" customFormat="1" ht="195" customHeight="1">
      <c r="A3" s="5"/>
      <c r="B3" s="57"/>
      <c r="C3" s="57"/>
      <c r="D3" s="6"/>
      <c r="E3" s="57"/>
      <c r="F3" s="28" t="s">
        <v>39</v>
      </c>
      <c r="G3" s="36" t="s">
        <v>40</v>
      </c>
      <c r="H3" s="28"/>
      <c r="I3" s="33" t="s">
        <v>42</v>
      </c>
      <c r="J3" s="57"/>
      <c r="K3" s="28" t="s">
        <v>39</v>
      </c>
      <c r="L3" s="30" t="s">
        <v>40</v>
      </c>
      <c r="M3" s="28"/>
      <c r="N3" s="33" t="s">
        <v>42</v>
      </c>
      <c r="O3" s="57"/>
      <c r="P3" s="33" t="s">
        <v>39</v>
      </c>
      <c r="Q3" s="28"/>
      <c r="R3" s="30" t="s">
        <v>40</v>
      </c>
      <c r="S3" s="33" t="s">
        <v>42</v>
      </c>
      <c r="T3" s="7"/>
    </row>
    <row r="4" spans="1:20" s="8" customFormat="1" ht="54.75" customHeight="1">
      <c r="A4" s="5"/>
      <c r="B4" s="41">
        <v>1</v>
      </c>
      <c r="C4" s="10" t="s">
        <v>20</v>
      </c>
      <c r="D4" s="6"/>
      <c r="E4" s="48">
        <f>G4</f>
        <v>7200</v>
      </c>
      <c r="F4" s="41"/>
      <c r="G4" s="43">
        <v>7200</v>
      </c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7"/>
    </row>
    <row r="5" spans="1:20" s="8" customFormat="1" ht="54.75" customHeight="1">
      <c r="A5" s="5"/>
      <c r="B5" s="41">
        <v>2</v>
      </c>
      <c r="C5" s="10" t="s">
        <v>19</v>
      </c>
      <c r="D5" s="6"/>
      <c r="E5" s="48">
        <f>F5+G5+I5</f>
        <v>90480</v>
      </c>
      <c r="F5" s="41"/>
      <c r="G5" s="43">
        <v>90480</v>
      </c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7"/>
    </row>
    <row r="6" spans="1:20" s="8" customFormat="1" ht="54.75" customHeight="1">
      <c r="A6" s="5"/>
      <c r="B6" s="41">
        <v>3</v>
      </c>
      <c r="C6" s="10" t="s">
        <v>17</v>
      </c>
      <c r="D6" s="6"/>
      <c r="E6" s="48">
        <f t="shared" ref="E6:E12" si="0">F6+G6+I6</f>
        <v>219000</v>
      </c>
      <c r="F6" s="41"/>
      <c r="G6" s="43">
        <v>30000</v>
      </c>
      <c r="H6" s="41"/>
      <c r="I6" s="41">
        <v>189000</v>
      </c>
      <c r="J6" s="41"/>
      <c r="K6" s="41"/>
      <c r="L6" s="41"/>
      <c r="M6" s="41"/>
      <c r="N6" s="41"/>
      <c r="O6" s="41"/>
      <c r="P6" s="41"/>
      <c r="Q6" s="41"/>
      <c r="R6" s="41"/>
      <c r="S6" s="41"/>
      <c r="T6" s="7"/>
    </row>
    <row r="7" spans="1:20" s="8" customFormat="1" ht="54.75" customHeight="1">
      <c r="A7" s="5"/>
      <c r="B7" s="41">
        <v>4</v>
      </c>
      <c r="C7" s="10" t="s">
        <v>15</v>
      </c>
      <c r="D7" s="6"/>
      <c r="E7" s="48">
        <f t="shared" si="0"/>
        <v>71460</v>
      </c>
      <c r="F7" s="41"/>
      <c r="G7" s="43">
        <v>71460</v>
      </c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7"/>
    </row>
    <row r="8" spans="1:20" s="8" customFormat="1" ht="49.5" customHeight="1">
      <c r="A8" s="5"/>
      <c r="B8" s="33">
        <v>5</v>
      </c>
      <c r="C8" s="10" t="s">
        <v>16</v>
      </c>
      <c r="D8" s="6"/>
      <c r="E8" s="48">
        <f t="shared" si="0"/>
        <v>30000</v>
      </c>
      <c r="F8" s="37"/>
      <c r="G8" s="43"/>
      <c r="H8" s="37"/>
      <c r="I8" s="37">
        <v>30000</v>
      </c>
      <c r="J8" s="33"/>
      <c r="K8" s="33"/>
      <c r="L8" s="33"/>
      <c r="M8" s="33"/>
      <c r="N8" s="33"/>
      <c r="O8" s="33"/>
      <c r="P8" s="33"/>
      <c r="Q8" s="33"/>
      <c r="R8" s="33"/>
      <c r="S8" s="33"/>
      <c r="T8" s="7"/>
    </row>
    <row r="9" spans="1:20" s="8" customFormat="1" ht="49.5" customHeight="1">
      <c r="A9" s="5"/>
      <c r="B9" s="41">
        <v>6</v>
      </c>
      <c r="C9" s="10" t="s">
        <v>9</v>
      </c>
      <c r="D9" s="6"/>
      <c r="E9" s="48">
        <f t="shared" si="0"/>
        <v>157400</v>
      </c>
      <c r="F9" s="37"/>
      <c r="G9" s="43">
        <v>157400</v>
      </c>
      <c r="H9" s="37"/>
      <c r="I9" s="37"/>
      <c r="J9" s="41"/>
      <c r="K9" s="41"/>
      <c r="L9" s="41"/>
      <c r="M9" s="41"/>
      <c r="N9" s="41"/>
      <c r="O9" s="41"/>
      <c r="P9" s="41"/>
      <c r="Q9" s="41"/>
      <c r="R9" s="41"/>
      <c r="S9" s="41"/>
      <c r="T9" s="7"/>
    </row>
    <row r="10" spans="1:20" s="8" customFormat="1" ht="47.25" customHeight="1">
      <c r="A10" s="5"/>
      <c r="B10" s="35">
        <v>7</v>
      </c>
      <c r="C10" s="10" t="s">
        <v>8</v>
      </c>
      <c r="D10" s="6"/>
      <c r="E10" s="48">
        <f t="shared" si="0"/>
        <v>1898444.38</v>
      </c>
      <c r="F10" s="37">
        <v>1898444.38</v>
      </c>
      <c r="G10" s="43"/>
      <c r="H10" s="37"/>
      <c r="I10" s="37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7"/>
    </row>
    <row r="11" spans="1:20" s="8" customFormat="1" ht="47.25" customHeight="1">
      <c r="A11" s="5"/>
      <c r="B11" s="41">
        <v>8</v>
      </c>
      <c r="C11" s="10" t="s">
        <v>4</v>
      </c>
      <c r="D11" s="6"/>
      <c r="E11" s="48">
        <f t="shared" si="0"/>
        <v>69300</v>
      </c>
      <c r="F11" s="37"/>
      <c r="G11" s="43">
        <v>69300</v>
      </c>
      <c r="H11" s="37"/>
      <c r="I11" s="37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7"/>
    </row>
    <row r="12" spans="1:20" s="8" customFormat="1" ht="47.25" customHeight="1">
      <c r="A12" s="5"/>
      <c r="B12" s="41">
        <v>9</v>
      </c>
      <c r="C12" s="10" t="s">
        <v>3</v>
      </c>
      <c r="D12" s="6"/>
      <c r="E12" s="48">
        <f t="shared" si="0"/>
        <v>1479600</v>
      </c>
      <c r="F12" s="37"/>
      <c r="G12" s="43">
        <v>1479600</v>
      </c>
      <c r="H12" s="37"/>
      <c r="I12" s="37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7"/>
    </row>
    <row r="13" spans="1:20" s="8" customFormat="1" ht="47.25" customHeight="1">
      <c r="A13" s="5"/>
      <c r="B13" s="53">
        <v>10</v>
      </c>
      <c r="C13" s="10" t="s">
        <v>45</v>
      </c>
      <c r="D13" s="6"/>
      <c r="E13" s="48">
        <f>F13+G13+I13</f>
        <v>500000</v>
      </c>
      <c r="F13" s="37"/>
      <c r="G13" s="54"/>
      <c r="H13" s="37"/>
      <c r="I13" s="37">
        <v>500000</v>
      </c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7"/>
    </row>
    <row r="14" spans="1:20" s="8" customFormat="1" ht="18.75">
      <c r="A14" s="9"/>
      <c r="B14" s="12">
        <v>11</v>
      </c>
      <c r="C14" s="10" t="s">
        <v>36</v>
      </c>
      <c r="D14" s="13">
        <v>540</v>
      </c>
      <c r="E14" s="16">
        <f>F14+G14</f>
        <v>2212520.12</v>
      </c>
      <c r="F14" s="16">
        <v>99918.12</v>
      </c>
      <c r="G14" s="44">
        <v>2112602</v>
      </c>
      <c r="H14" s="15"/>
      <c r="I14" s="15"/>
      <c r="J14" s="24"/>
      <c r="K14" s="24"/>
      <c r="L14" s="24"/>
      <c r="M14" s="24"/>
      <c r="N14" s="24"/>
      <c r="O14" s="24"/>
      <c r="P14" s="24"/>
      <c r="Q14" s="24"/>
      <c r="R14" s="24"/>
      <c r="S14" s="6" t="s">
        <v>0</v>
      </c>
      <c r="T14" s="7" t="s">
        <v>0</v>
      </c>
    </row>
    <row r="15" spans="1:20" s="8" customFormat="1" ht="32.25" customHeight="1">
      <c r="A15" s="11"/>
      <c r="B15" s="55" t="s">
        <v>1</v>
      </c>
      <c r="C15" s="55"/>
      <c r="D15" s="14">
        <v>540</v>
      </c>
      <c r="E15" s="17">
        <f>E4+E5+E6+E7+E8+E9+E10+E11+E12+E14+E13</f>
        <v>6735404.5</v>
      </c>
      <c r="F15" s="17">
        <f>F10+F14</f>
        <v>1998362.5</v>
      </c>
      <c r="G15" s="45">
        <f>G4+G5+G6+G7+G8+G9+G10+G11+G12+G14</f>
        <v>4018042</v>
      </c>
      <c r="H15" s="17">
        <f>SUM(H14:H14)</f>
        <v>0</v>
      </c>
      <c r="I15" s="17">
        <f>SUM(I4:I14)</f>
        <v>719000</v>
      </c>
      <c r="J15" s="17"/>
      <c r="K15" s="17"/>
      <c r="L15" s="17"/>
      <c r="M15" s="17"/>
      <c r="N15" s="17"/>
      <c r="O15" s="17"/>
      <c r="P15" s="17"/>
      <c r="Q15" s="17"/>
      <c r="R15" s="17"/>
      <c r="S15" s="34" t="s">
        <v>0</v>
      </c>
      <c r="T15" s="7" t="s">
        <v>0</v>
      </c>
    </row>
    <row r="16" spans="1:20" ht="12.75" customHeight="1">
      <c r="A16" s="1"/>
      <c r="B16" s="1"/>
      <c r="C16" s="1"/>
      <c r="D16" s="1"/>
      <c r="E16" s="1"/>
      <c r="F16" s="1" t="s">
        <v>0</v>
      </c>
      <c r="G16" s="46"/>
      <c r="H16" s="1" t="s">
        <v>0</v>
      </c>
      <c r="I16" s="1"/>
      <c r="J16" s="1" t="s">
        <v>0</v>
      </c>
      <c r="K16" s="1" t="s">
        <v>0</v>
      </c>
      <c r="L16" s="1"/>
      <c r="M16" s="1"/>
      <c r="N16" s="1"/>
      <c r="O16" s="1" t="s">
        <v>0</v>
      </c>
      <c r="P16" s="1" t="s">
        <v>0</v>
      </c>
      <c r="Q16" s="1"/>
      <c r="R16" s="1" t="s">
        <v>0</v>
      </c>
      <c r="S16" s="1" t="s">
        <v>0</v>
      </c>
      <c r="T16" s="1" t="s">
        <v>0</v>
      </c>
    </row>
  </sheetData>
  <mergeCells count="10">
    <mergeCell ref="O2:O3"/>
    <mergeCell ref="F2:I2"/>
    <mergeCell ref="K2:N2"/>
    <mergeCell ref="P2:S2"/>
    <mergeCell ref="P1:S1"/>
    <mergeCell ref="B15:C15"/>
    <mergeCell ref="B2:B3"/>
    <mergeCell ref="C2:C3"/>
    <mergeCell ref="E2:E3"/>
    <mergeCell ref="J2:J3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2024-03-25T08:58:42Z</cp:lastPrinted>
  <dcterms:created xsi:type="dcterms:W3CDTF">2017-10-30T13:20:53Z</dcterms:created>
  <dcterms:modified xsi:type="dcterms:W3CDTF">2024-04-10T08:31:32Z</dcterms:modified>
</cp:coreProperties>
</file>