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4240" windowHeight="13740" activeTab="2"/>
  </bookViews>
  <sheets>
    <sheet name="Таблица 5" sheetId="6" r:id="rId1"/>
    <sheet name="Таблица 4" sheetId="5" r:id="rId2"/>
    <sheet name="Приложение №11 " sheetId="2" r:id="rId3"/>
    <sheet name="Таблица 2" sheetId="3" r:id="rId4"/>
    <sheet name="Таблица 3" sheetId="4" r:id="rId5"/>
  </sheets>
  <definedNames>
    <definedName name="_xlnm.Print_Area" localSheetId="2">'Приложение №11 '!$B$1:$M$28</definedName>
    <definedName name="_xlnm.Print_Area" localSheetId="3">'Таблица 2'!$B$1:$P$15</definedName>
    <definedName name="_xlnm.Print_Area" localSheetId="4">'Таблица 3'!$B$1:$S$16</definedName>
  </definedNames>
  <calcPr calcId="124519" iterate="1"/>
</workbook>
</file>

<file path=xl/calcChain.xml><?xml version="1.0" encoding="utf-8"?>
<calcChain xmlns="http://schemas.openxmlformats.org/spreadsheetml/2006/main">
  <c r="E4" i="6"/>
  <c r="E5" s="1"/>
  <c r="H5"/>
  <c r="G5"/>
  <c r="F5"/>
  <c r="E22" i="5"/>
  <c r="E5"/>
  <c r="E6"/>
  <c r="E7"/>
  <c r="E8"/>
  <c r="E9"/>
  <c r="E10"/>
  <c r="E11"/>
  <c r="E12"/>
  <c r="E13"/>
  <c r="E14"/>
  <c r="E15"/>
  <c r="E16"/>
  <c r="E17"/>
  <c r="E18"/>
  <c r="E19"/>
  <c r="E20"/>
  <c r="E21"/>
  <c r="E4"/>
  <c r="E11" i="4"/>
  <c r="H15" i="3"/>
  <c r="H22" i="5"/>
  <c r="F22"/>
  <c r="G22"/>
  <c r="E14" i="4"/>
  <c r="I16"/>
  <c r="E5" i="3"/>
  <c r="E6"/>
  <c r="E7"/>
  <c r="E8"/>
  <c r="E9"/>
  <c r="E10"/>
  <c r="E11"/>
  <c r="E12"/>
  <c r="E13"/>
  <c r="E14"/>
  <c r="E4"/>
  <c r="G15"/>
  <c r="F15"/>
  <c r="E6" i="4"/>
  <c r="E7"/>
  <c r="E8"/>
  <c r="E9"/>
  <c r="E10"/>
  <c r="E12"/>
  <c r="E13"/>
  <c r="E5"/>
  <c r="E4"/>
  <c r="G16"/>
  <c r="F16"/>
  <c r="E15"/>
  <c r="E16" s="1"/>
  <c r="E15" i="3" l="1"/>
  <c r="H16" i="4"/>
  <c r="E27" i="2" l="1"/>
  <c r="F28"/>
  <c r="E9" l="1"/>
  <c r="E10"/>
  <c r="E11"/>
  <c r="E12"/>
  <c r="E13"/>
  <c r="E14"/>
  <c r="E15"/>
  <c r="E16"/>
  <c r="E17"/>
  <c r="E18"/>
  <c r="E19"/>
  <c r="E20"/>
  <c r="E21"/>
  <c r="E22"/>
  <c r="E23"/>
  <c r="E24"/>
  <c r="E25"/>
  <c r="E26"/>
  <c r="G28"/>
  <c r="E28" l="1"/>
</calcChain>
</file>

<file path=xl/sharedStrings.xml><?xml version="1.0" encoding="utf-8"?>
<sst xmlns="http://schemas.openxmlformats.org/spreadsheetml/2006/main" count="248" uniqueCount="51">
  <si>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</si>
  <si>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</si>
  <si>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</si>
  <si>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</si>
  <si>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</si>
  <si>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</si>
  <si>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</si>
  <si>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</si>
  <si>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</si>
  <si>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</si>
  <si>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</si>
  <si>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</si>
  <si>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</si>
  <si>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</si>
  <si>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</si>
  <si>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</si>
  <si>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</si>
  <si>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</si>
  <si>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</si>
  <si>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</si>
  <si>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</si>
  <si>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</si>
  <si>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</si>
  <si>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</si>
  <si>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</si>
  <si>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</si>
  <si>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</si>
  <si>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2024 год, рублей</t>
  </si>
  <si>
    <t>Сумма на 2025 год, рублей</t>
  </si>
  <si>
    <t>Распределение
иных межбюджетных трансфертов бюджетам поселений Тарского муниципального района на 2024 год и на плановый период 2025 и 2026 годов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</si>
  <si>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</si>
  <si>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</si>
  <si>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2024 год и на плановый период 2025 и 2026 годов"</t>
  </si>
  <si>
    <t>Таблица 2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</si>
  <si>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</si>
  <si>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</si>
  <si>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Нераспределенный остаток</t>
  </si>
  <si>
    <t>Таблица 3</t>
  </si>
  <si>
    <t>доплаты к пенсиям муниципальных служащих</t>
  </si>
  <si>
    <t>на осуществление полномочий в сфере дорожной деятельности</t>
  </si>
  <si>
    <t>на содержание зданий учреждений культуры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</si>
  <si>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</si>
  <si>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</si>
  <si>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</si>
  <si>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>Тарское городское поселение</t>
  </si>
  <si>
    <t>Таблица 5</t>
  </si>
  <si>
    <t>на осуществление расходов из средств резервного фонда Правительства Омской области</t>
  </si>
  <si>
    <t xml:space="preserve">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</t>
  </si>
  <si>
    <t>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</si>
  <si>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</si>
  <si>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 xml:space="preserve"> на приобретение, установку и (или) строительство комплексных спортивно-игровых площадок и (или) комплексных детских игровых площадок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</si>
</sst>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;\-#,##0.0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1" fillId="0" borderId="0" applyFont="0" applyFill="0" applyBorder="0" applyAlignment="0" applyProtection="0"/>
  </cellStyleXfs>
  <cellXfs count="91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2" fontId="4" fillId="0" borderId="0" xfId="1" applyNumberFormat="1" applyFont="1" applyFill="1" applyProtection="1">
      <protection hidden="1"/>
    </xf>
    <xf numFmtId="2" fontId="4" fillId="0" borderId="0" xfId="1" applyNumberFormat="1" applyFont="1" applyFill="1"/>
    <xf numFmtId="43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0" xfId="4" applyFont="1" applyFill="1" applyBorder="1" applyAlignment="1" applyProtection="1">
      <alignment horizontal="center" vertical="center" wrapText="1"/>
      <protection hidden="1"/>
    </xf>
    <xf numFmtId="43" fontId="7" fillId="0" borderId="1" xfId="4" applyFont="1" applyBorder="1" applyAlignment="1">
      <alignment horizontal="center" vertical="center"/>
    </xf>
    <xf numFmtId="43" fontId="4" fillId="0" borderId="0" xfId="4" applyFont="1" applyProtection="1">
      <protection hidden="1"/>
    </xf>
    <xf numFmtId="43" fontId="4" fillId="0" borderId="0" xfId="4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Border="1"/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2" fillId="0" borderId="7" xfId="1" applyFont="1" applyBorder="1" applyAlignment="1">
      <alignment vertical="center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Alignment="1" applyProtection="1">
      <alignment horizontal="left" vertical="top"/>
      <protection hidden="1"/>
    </xf>
    <xf numFmtId="0" fontId="4" fillId="0" borderId="0" xfId="1" applyFont="1" applyAlignment="1">
      <alignment horizontal="left" vertical="top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/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1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6"/>
  <sheetViews>
    <sheetView topLeftCell="C1" workbookViewId="0">
      <selection activeCell="P3" sqref="P3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" style="50" customWidth="1"/>
    <col min="6" max="6" width="25.42578125" style="50" customWidth="1"/>
    <col min="7" max="7" width="29.42578125" style="2" customWidth="1"/>
    <col min="8" max="8" width="22.140625" style="2" customWidth="1"/>
    <col min="9" max="9" width="20" style="2" customWidth="1"/>
    <col min="10" max="10" width="23.28515625" style="2" customWidth="1"/>
    <col min="11" max="11" width="29.42578125" style="2" customWidth="1"/>
    <col min="12" max="12" width="25.5703125" style="2" customWidth="1"/>
    <col min="13" max="13" width="18.7109375" style="2" customWidth="1"/>
    <col min="14" max="14" width="24.7109375" style="2" customWidth="1"/>
    <col min="15" max="15" width="29.42578125" style="2" customWidth="1"/>
    <col min="16" max="16" width="21.140625" style="2" customWidth="1"/>
    <col min="17" max="17" width="9.85546875" style="2" customWidth="1"/>
    <col min="18" max="244" width="9.140625" style="2" customWidth="1"/>
    <col min="245" max="16384" width="9.140625" style="2"/>
  </cols>
  <sheetData>
    <row r="1" spans="1:17" ht="17.25" customHeight="1">
      <c r="A1" s="3"/>
      <c r="B1" s="65"/>
      <c r="C1" s="65"/>
      <c r="D1" s="65"/>
      <c r="E1" s="47"/>
      <c r="F1" s="47"/>
      <c r="G1" s="65"/>
      <c r="H1" s="72"/>
      <c r="I1" s="65"/>
      <c r="J1" s="65"/>
      <c r="K1" s="65"/>
      <c r="L1" s="72"/>
      <c r="M1" s="65"/>
      <c r="N1" s="76" t="s">
        <v>45</v>
      </c>
      <c r="O1" s="76"/>
      <c r="P1" s="4"/>
      <c r="Q1" s="4"/>
    </row>
    <row r="2" spans="1:17" s="8" customFormat="1" ht="18.75" customHeight="1">
      <c r="A2" s="5"/>
      <c r="B2" s="77" t="s">
        <v>23</v>
      </c>
      <c r="C2" s="77" t="s">
        <v>22</v>
      </c>
      <c r="D2" s="6"/>
      <c r="E2" s="78" t="s">
        <v>27</v>
      </c>
      <c r="F2" s="79" t="s">
        <v>26</v>
      </c>
      <c r="G2" s="80"/>
      <c r="H2" s="81"/>
      <c r="I2" s="77" t="s">
        <v>28</v>
      </c>
      <c r="J2" s="79" t="s">
        <v>26</v>
      </c>
      <c r="K2" s="80"/>
      <c r="L2" s="81"/>
      <c r="M2" s="77" t="s">
        <v>30</v>
      </c>
      <c r="N2" s="79" t="s">
        <v>26</v>
      </c>
      <c r="O2" s="80"/>
      <c r="P2" s="82"/>
      <c r="Q2" s="7"/>
    </row>
    <row r="3" spans="1:17" s="8" customFormat="1" ht="290.25" customHeight="1">
      <c r="A3" s="5"/>
      <c r="B3" s="77"/>
      <c r="C3" s="77"/>
      <c r="D3" s="6"/>
      <c r="E3" s="78"/>
      <c r="F3" s="68" t="s">
        <v>46</v>
      </c>
      <c r="G3" s="69" t="s">
        <v>47</v>
      </c>
      <c r="H3" s="73" t="s">
        <v>50</v>
      </c>
      <c r="I3" s="77"/>
      <c r="J3" s="67" t="s">
        <v>46</v>
      </c>
      <c r="K3" s="69" t="s">
        <v>47</v>
      </c>
      <c r="L3" s="73" t="s">
        <v>50</v>
      </c>
      <c r="M3" s="77"/>
      <c r="N3" s="67" t="s">
        <v>46</v>
      </c>
      <c r="O3" s="71" t="s">
        <v>47</v>
      </c>
      <c r="P3" s="73" t="s">
        <v>50</v>
      </c>
      <c r="Q3" s="7"/>
    </row>
    <row r="4" spans="1:17" s="8" customFormat="1" ht="18.75">
      <c r="A4" s="9"/>
      <c r="B4" s="12">
        <v>1</v>
      </c>
      <c r="C4" s="10" t="s">
        <v>36</v>
      </c>
      <c r="D4" s="13">
        <v>540</v>
      </c>
      <c r="E4" s="66">
        <f>F4+G4+H4</f>
        <v>3201314.4699999997</v>
      </c>
      <c r="F4" s="42">
        <v>1000000</v>
      </c>
      <c r="G4" s="42">
        <v>1701314.47</v>
      </c>
      <c r="H4" s="42">
        <v>500000</v>
      </c>
      <c r="I4" s="16"/>
      <c r="J4" s="24"/>
      <c r="K4" s="24"/>
      <c r="L4" s="24"/>
      <c r="M4" s="16"/>
      <c r="N4" s="24"/>
      <c r="O4" s="24"/>
      <c r="P4" s="6" t="s">
        <v>0</v>
      </c>
      <c r="Q4" s="7" t="s">
        <v>0</v>
      </c>
    </row>
    <row r="5" spans="1:17" s="8" customFormat="1" ht="32.25" customHeight="1">
      <c r="A5" s="11"/>
      <c r="B5" s="75" t="s">
        <v>1</v>
      </c>
      <c r="C5" s="75"/>
      <c r="D5" s="14">
        <v>540</v>
      </c>
      <c r="E5" s="43">
        <f>E4</f>
        <v>3201314.4699999997</v>
      </c>
      <c r="F5" s="43">
        <f>F4</f>
        <v>1000000</v>
      </c>
      <c r="G5" s="43">
        <f>G4</f>
        <v>1701314.47</v>
      </c>
      <c r="H5" s="43">
        <f>H4</f>
        <v>500000</v>
      </c>
      <c r="I5" s="17"/>
      <c r="J5" s="17"/>
      <c r="K5" s="17"/>
      <c r="L5" s="17"/>
      <c r="M5" s="17"/>
      <c r="N5" s="17"/>
      <c r="O5" s="17"/>
      <c r="P5" s="33" t="s">
        <v>0</v>
      </c>
      <c r="Q5" s="7" t="s">
        <v>0</v>
      </c>
    </row>
    <row r="6" spans="1:17" ht="12.75" customHeight="1">
      <c r="A6" s="1"/>
      <c r="B6" s="1"/>
      <c r="C6" s="1"/>
      <c r="D6" s="1"/>
      <c r="E6" s="49"/>
      <c r="F6" s="49" t="s">
        <v>0</v>
      </c>
      <c r="G6" s="1"/>
      <c r="H6" s="1"/>
      <c r="I6" s="1" t="s">
        <v>0</v>
      </c>
      <c r="J6" s="1" t="s">
        <v>0</v>
      </c>
      <c r="K6" s="1"/>
      <c r="L6" s="1"/>
      <c r="M6" s="1" t="s">
        <v>0</v>
      </c>
      <c r="N6" s="1" t="s">
        <v>0</v>
      </c>
      <c r="O6" s="1"/>
      <c r="P6" s="1" t="s">
        <v>0</v>
      </c>
      <c r="Q6" s="1" t="s">
        <v>0</v>
      </c>
    </row>
  </sheetData>
  <mergeCells count="10">
    <mergeCell ref="B5:C5"/>
    <mergeCell ref="N1:O1"/>
    <mergeCell ref="B2:B3"/>
    <mergeCell ref="C2:C3"/>
    <mergeCell ref="E2:E3"/>
    <mergeCell ref="I2:I3"/>
    <mergeCell ref="M2:M3"/>
    <mergeCell ref="F2:H2"/>
    <mergeCell ref="J2:L2"/>
    <mergeCell ref="N2:P2"/>
  </mergeCells>
  <pageMargins left="0.70866141732283472" right="0.70866141732283472" top="0.74803149606299213" bottom="0.74803149606299213" header="0.31496062992125984" footer="0.31496062992125984"/>
  <pageSetup paperSize="9" scale="3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9"/>
  <sheetViews>
    <sheetView topLeftCell="A13" workbookViewId="0">
      <selection activeCell="G9" sqref="G9"/>
    </sheetView>
  </sheetViews>
  <sheetFormatPr defaultColWidth="9.140625" defaultRowHeight="15"/>
  <cols>
    <col min="1" max="1" width="0.140625" style="2" customWidth="1"/>
    <col min="2" max="2" width="7.85546875" style="2" customWidth="1"/>
    <col min="3" max="3" width="36.28515625" style="2" customWidth="1"/>
    <col min="4" max="4" width="0" style="2" hidden="1" customWidth="1"/>
    <col min="5" max="5" width="20.42578125" style="50" customWidth="1"/>
    <col min="6" max="6" width="23.28515625" style="2" customWidth="1"/>
    <col min="7" max="7" width="22.5703125" style="2" customWidth="1"/>
    <col min="8" max="8" width="20.28515625" style="2" customWidth="1"/>
    <col min="9" max="9" width="16.140625" style="2" customWidth="1"/>
    <col min="10" max="10" width="22" style="2" customWidth="1"/>
    <col min="11" max="11" width="20.85546875" style="2" customWidth="1"/>
    <col min="12" max="12" width="18.85546875" style="2" customWidth="1"/>
    <col min="13" max="13" width="15.5703125" style="2" customWidth="1"/>
    <col min="14" max="14" width="24.42578125" style="2" customWidth="1"/>
    <col min="15" max="15" width="29.42578125" style="2" hidden="1" customWidth="1"/>
    <col min="16" max="16" width="0" style="2" hidden="1" customWidth="1"/>
    <col min="17" max="17" width="21.7109375" style="2" customWidth="1"/>
    <col min="18" max="18" width="18.7109375" style="2" customWidth="1"/>
    <col min="19" max="243" width="9.140625" style="2" customWidth="1"/>
    <col min="244" max="16384" width="9.140625" style="2"/>
  </cols>
  <sheetData>
    <row r="1" spans="1:18" ht="17.25" customHeight="1">
      <c r="A1" s="3"/>
      <c r="B1" s="38"/>
      <c r="C1" s="38"/>
      <c r="D1" s="38"/>
      <c r="E1" s="47"/>
      <c r="F1" s="38"/>
      <c r="G1" s="54"/>
      <c r="H1" s="54"/>
      <c r="I1" s="38"/>
      <c r="J1" s="38"/>
      <c r="K1" s="54"/>
      <c r="L1" s="54"/>
      <c r="M1" s="38"/>
      <c r="N1" s="84"/>
      <c r="O1" s="84"/>
      <c r="P1" s="4"/>
      <c r="Q1" s="84" t="s">
        <v>42</v>
      </c>
      <c r="R1" s="84"/>
    </row>
    <row r="2" spans="1:18" s="8" customFormat="1" ht="18.75" customHeight="1">
      <c r="A2" s="5"/>
      <c r="B2" s="77" t="s">
        <v>23</v>
      </c>
      <c r="C2" s="77" t="s">
        <v>22</v>
      </c>
      <c r="D2" s="6"/>
      <c r="E2" s="78" t="s">
        <v>27</v>
      </c>
      <c r="F2" s="79" t="s">
        <v>26</v>
      </c>
      <c r="G2" s="86"/>
      <c r="H2" s="81"/>
      <c r="I2" s="77" t="s">
        <v>28</v>
      </c>
      <c r="J2" s="79" t="s">
        <v>26</v>
      </c>
      <c r="K2" s="86"/>
      <c r="L2" s="81"/>
      <c r="M2" s="77" t="s">
        <v>30</v>
      </c>
      <c r="N2" s="77" t="s">
        <v>26</v>
      </c>
      <c r="O2" s="77"/>
      <c r="P2" s="85"/>
      <c r="Q2" s="85"/>
      <c r="R2" s="85"/>
    </row>
    <row r="3" spans="1:18" s="8" customFormat="1" ht="229.5" customHeight="1">
      <c r="A3" s="5"/>
      <c r="B3" s="77"/>
      <c r="C3" s="77"/>
      <c r="D3" s="6"/>
      <c r="E3" s="78"/>
      <c r="F3" s="39" t="s">
        <v>43</v>
      </c>
      <c r="G3" s="74" t="s">
        <v>48</v>
      </c>
      <c r="H3" s="73" t="s">
        <v>49</v>
      </c>
      <c r="I3" s="77"/>
      <c r="J3" s="39" t="s">
        <v>43</v>
      </c>
      <c r="K3" s="74" t="s">
        <v>48</v>
      </c>
      <c r="L3" s="73" t="s">
        <v>49</v>
      </c>
      <c r="M3" s="77"/>
      <c r="N3" s="57" t="s">
        <v>43</v>
      </c>
      <c r="O3" s="57"/>
      <c r="P3" s="7"/>
      <c r="Q3" s="74" t="s">
        <v>48</v>
      </c>
      <c r="R3" s="61" t="s">
        <v>49</v>
      </c>
    </row>
    <row r="4" spans="1:18" s="8" customFormat="1" ht="37.5" customHeight="1">
      <c r="A4" s="5"/>
      <c r="B4" s="62">
        <v>1</v>
      </c>
      <c r="C4" s="62" t="s">
        <v>21</v>
      </c>
      <c r="D4" s="6"/>
      <c r="E4" s="70">
        <f>F4+G4+H4</f>
        <v>62696.08</v>
      </c>
      <c r="F4" s="55"/>
      <c r="G4" s="60">
        <v>62696.08</v>
      </c>
      <c r="H4" s="55"/>
      <c r="I4" s="55"/>
      <c r="J4" s="55"/>
      <c r="K4" s="60"/>
      <c r="L4" s="55"/>
      <c r="M4" s="55"/>
      <c r="N4" s="57"/>
      <c r="O4" s="57"/>
      <c r="P4" s="7"/>
      <c r="Q4" s="60"/>
      <c r="R4" s="61"/>
    </row>
    <row r="5" spans="1:18" s="8" customFormat="1" ht="37.5" customHeight="1">
      <c r="A5" s="5"/>
      <c r="B5" s="62">
        <v>2</v>
      </c>
      <c r="C5" s="62" t="s">
        <v>20</v>
      </c>
      <c r="D5" s="6"/>
      <c r="E5" s="70">
        <f t="shared" ref="E5:E21" si="0">F5+G5+H5</f>
        <v>15674.02</v>
      </c>
      <c r="F5" s="55"/>
      <c r="G5" s="60">
        <v>15674.02</v>
      </c>
      <c r="H5" s="55"/>
      <c r="I5" s="55"/>
      <c r="J5" s="55"/>
      <c r="K5" s="60"/>
      <c r="L5" s="55"/>
      <c r="M5" s="55"/>
      <c r="N5" s="57"/>
      <c r="O5" s="57"/>
      <c r="P5" s="7"/>
      <c r="Q5" s="60"/>
      <c r="R5" s="61"/>
    </row>
    <row r="6" spans="1:18" s="8" customFormat="1" ht="36" customHeight="1">
      <c r="A6" s="5"/>
      <c r="B6" s="62">
        <v>3</v>
      </c>
      <c r="C6" s="62" t="s">
        <v>18</v>
      </c>
      <c r="D6" s="6"/>
      <c r="E6" s="70">
        <f t="shared" si="0"/>
        <v>54722.99</v>
      </c>
      <c r="F6" s="36">
        <v>31211.96</v>
      </c>
      <c r="G6" s="36">
        <v>23511.03</v>
      </c>
      <c r="H6" s="36"/>
      <c r="I6" s="37"/>
      <c r="J6" s="37"/>
      <c r="K6" s="53"/>
      <c r="L6" s="53"/>
      <c r="M6" s="37"/>
      <c r="N6" s="37"/>
      <c r="O6" s="37"/>
      <c r="P6" s="7"/>
      <c r="Q6" s="56"/>
      <c r="R6" s="56"/>
    </row>
    <row r="7" spans="1:18" s="8" customFormat="1" ht="33.75" customHeight="1">
      <c r="A7" s="5"/>
      <c r="B7" s="62">
        <v>4</v>
      </c>
      <c r="C7" s="62" t="s">
        <v>19</v>
      </c>
      <c r="D7" s="6"/>
      <c r="E7" s="70">
        <f t="shared" si="0"/>
        <v>47022.06</v>
      </c>
      <c r="F7" s="36"/>
      <c r="G7" s="36">
        <v>47022.06</v>
      </c>
      <c r="H7" s="36"/>
      <c r="I7" s="55"/>
      <c r="J7" s="55"/>
      <c r="K7" s="55"/>
      <c r="L7" s="55"/>
      <c r="M7" s="55"/>
      <c r="N7" s="55"/>
      <c r="O7" s="55"/>
      <c r="P7" s="7"/>
      <c r="Q7" s="56"/>
      <c r="R7" s="56"/>
    </row>
    <row r="8" spans="1:18" s="8" customFormat="1" ht="42" customHeight="1">
      <c r="A8" s="5"/>
      <c r="B8" s="62">
        <v>5</v>
      </c>
      <c r="C8" s="62" t="s">
        <v>16</v>
      </c>
      <c r="D8" s="6"/>
      <c r="E8" s="70">
        <f t="shared" si="0"/>
        <v>78370.100000000006</v>
      </c>
      <c r="F8" s="36"/>
      <c r="G8" s="36">
        <v>78370.100000000006</v>
      </c>
      <c r="H8" s="36"/>
      <c r="I8" s="55"/>
      <c r="J8" s="55"/>
      <c r="K8" s="55"/>
      <c r="L8" s="55"/>
      <c r="M8" s="55"/>
      <c r="N8" s="55"/>
      <c r="O8" s="55"/>
      <c r="P8" s="7"/>
      <c r="Q8" s="56"/>
      <c r="R8" s="56"/>
    </row>
    <row r="9" spans="1:18" s="8" customFormat="1" ht="40.5" customHeight="1">
      <c r="A9" s="5"/>
      <c r="B9" s="62">
        <v>6</v>
      </c>
      <c r="C9" s="62" t="s">
        <v>15</v>
      </c>
      <c r="D9" s="6"/>
      <c r="E9" s="70">
        <f t="shared" si="0"/>
        <v>95831.340000000011</v>
      </c>
      <c r="F9" s="36">
        <v>17461.240000000002</v>
      </c>
      <c r="G9" s="36">
        <v>78370.100000000006</v>
      </c>
      <c r="H9" s="36"/>
      <c r="I9" s="55"/>
      <c r="J9" s="55"/>
      <c r="K9" s="55"/>
      <c r="L9" s="55"/>
      <c r="M9" s="55"/>
      <c r="N9" s="55"/>
      <c r="O9" s="55"/>
      <c r="P9" s="7"/>
      <c r="Q9" s="56"/>
      <c r="R9" s="56"/>
    </row>
    <row r="10" spans="1:18" s="8" customFormat="1" ht="40.5" customHeight="1">
      <c r="A10" s="5"/>
      <c r="B10" s="62">
        <v>7</v>
      </c>
      <c r="C10" s="62" t="s">
        <v>14</v>
      </c>
      <c r="D10" s="6"/>
      <c r="E10" s="70">
        <f t="shared" si="0"/>
        <v>54859.07</v>
      </c>
      <c r="F10" s="36"/>
      <c r="G10" s="36">
        <v>54859.07</v>
      </c>
      <c r="H10" s="36"/>
      <c r="I10" s="55"/>
      <c r="J10" s="55"/>
      <c r="K10" s="55"/>
      <c r="L10" s="55"/>
      <c r="M10" s="55"/>
      <c r="N10" s="55"/>
      <c r="O10" s="55"/>
      <c r="P10" s="7"/>
      <c r="Q10" s="56"/>
      <c r="R10" s="56"/>
    </row>
    <row r="11" spans="1:18" s="8" customFormat="1" ht="40.5" customHeight="1">
      <c r="A11" s="5"/>
      <c r="B11" s="62">
        <v>8</v>
      </c>
      <c r="C11" s="10" t="s">
        <v>13</v>
      </c>
      <c r="D11" s="6"/>
      <c r="E11" s="70">
        <f t="shared" si="0"/>
        <v>20000</v>
      </c>
      <c r="F11" s="36"/>
      <c r="G11" s="36"/>
      <c r="H11" s="36">
        <v>20000</v>
      </c>
      <c r="I11" s="55"/>
      <c r="J11" s="55"/>
      <c r="K11" s="55"/>
      <c r="L11" s="55"/>
      <c r="M11" s="55"/>
      <c r="N11" s="55"/>
      <c r="O11" s="55"/>
      <c r="P11" s="7"/>
      <c r="Q11" s="56"/>
      <c r="R11" s="56"/>
    </row>
    <row r="12" spans="1:18" s="8" customFormat="1" ht="40.5" customHeight="1">
      <c r="A12" s="5"/>
      <c r="B12" s="62">
        <v>9</v>
      </c>
      <c r="C12" s="10" t="s">
        <v>12</v>
      </c>
      <c r="D12" s="6"/>
      <c r="E12" s="70">
        <f t="shared" si="0"/>
        <v>75533.09</v>
      </c>
      <c r="F12" s="36"/>
      <c r="G12" s="36">
        <v>70533.09</v>
      </c>
      <c r="H12" s="36">
        <v>5000</v>
      </c>
      <c r="I12" s="55"/>
      <c r="J12" s="55"/>
      <c r="K12" s="55"/>
      <c r="L12" s="55"/>
      <c r="M12" s="55"/>
      <c r="N12" s="55"/>
      <c r="O12" s="55"/>
      <c r="P12" s="7"/>
      <c r="Q12" s="56"/>
      <c r="R12" s="56"/>
    </row>
    <row r="13" spans="1:18" s="8" customFormat="1" ht="40.5" customHeight="1">
      <c r="A13" s="5"/>
      <c r="B13" s="62">
        <v>10</v>
      </c>
      <c r="C13" s="10" t="s">
        <v>11</v>
      </c>
      <c r="D13" s="6"/>
      <c r="E13" s="70">
        <f t="shared" si="0"/>
        <v>62022.06</v>
      </c>
      <c r="F13" s="36"/>
      <c r="G13" s="36">
        <v>47022.06</v>
      </c>
      <c r="H13" s="36">
        <v>15000</v>
      </c>
      <c r="I13" s="55"/>
      <c r="J13" s="55"/>
      <c r="K13" s="55"/>
      <c r="L13" s="55"/>
      <c r="M13" s="55"/>
      <c r="N13" s="55"/>
      <c r="O13" s="55"/>
      <c r="P13" s="7"/>
      <c r="Q13" s="56"/>
      <c r="R13" s="56"/>
    </row>
    <row r="14" spans="1:18" s="8" customFormat="1" ht="40.5" customHeight="1">
      <c r="A14" s="5"/>
      <c r="B14" s="62">
        <v>11</v>
      </c>
      <c r="C14" s="10" t="s">
        <v>10</v>
      </c>
      <c r="D14" s="6"/>
      <c r="E14" s="70">
        <f t="shared" si="0"/>
        <v>5000</v>
      </c>
      <c r="F14" s="36"/>
      <c r="G14" s="36"/>
      <c r="H14" s="36">
        <v>5000</v>
      </c>
      <c r="I14" s="55"/>
      <c r="J14" s="55"/>
      <c r="K14" s="55"/>
      <c r="L14" s="55"/>
      <c r="M14" s="55"/>
      <c r="N14" s="55"/>
      <c r="O14" s="55"/>
      <c r="P14" s="7"/>
      <c r="Q14" s="56"/>
      <c r="R14" s="56"/>
    </row>
    <row r="15" spans="1:18" s="8" customFormat="1" ht="40.5" customHeight="1">
      <c r="A15" s="5"/>
      <c r="B15" s="62">
        <v>12</v>
      </c>
      <c r="C15" s="10" t="s">
        <v>9</v>
      </c>
      <c r="D15" s="6"/>
      <c r="E15" s="70">
        <f t="shared" si="0"/>
        <v>31348.04</v>
      </c>
      <c r="F15" s="36"/>
      <c r="G15" s="36">
        <v>31348.04</v>
      </c>
      <c r="H15" s="36"/>
      <c r="I15" s="55"/>
      <c r="J15" s="55"/>
      <c r="K15" s="55"/>
      <c r="L15" s="55"/>
      <c r="M15" s="55"/>
      <c r="N15" s="55"/>
      <c r="O15" s="55"/>
      <c r="P15" s="7"/>
      <c r="Q15" s="56"/>
      <c r="R15" s="56"/>
    </row>
    <row r="16" spans="1:18" s="8" customFormat="1" ht="40.5" customHeight="1">
      <c r="A16" s="5"/>
      <c r="B16" s="62">
        <v>13</v>
      </c>
      <c r="C16" s="10" t="s">
        <v>8</v>
      </c>
      <c r="D16" s="6"/>
      <c r="E16" s="70">
        <f t="shared" si="0"/>
        <v>94074.23000000001</v>
      </c>
      <c r="F16" s="36">
        <v>15704.13</v>
      </c>
      <c r="G16" s="36">
        <v>78370.100000000006</v>
      </c>
      <c r="H16" s="36"/>
      <c r="I16" s="55"/>
      <c r="J16" s="55"/>
      <c r="K16" s="55"/>
      <c r="L16" s="55"/>
      <c r="M16" s="55"/>
      <c r="N16" s="55"/>
      <c r="O16" s="55"/>
      <c r="P16" s="7"/>
      <c r="Q16" s="56"/>
      <c r="R16" s="56"/>
    </row>
    <row r="17" spans="1:18" s="8" customFormat="1" ht="40.5" customHeight="1">
      <c r="A17" s="5"/>
      <c r="B17" s="62">
        <v>14</v>
      </c>
      <c r="C17" s="10" t="s">
        <v>7</v>
      </c>
      <c r="D17" s="6"/>
      <c r="E17" s="70">
        <f t="shared" si="0"/>
        <v>17461.240000000002</v>
      </c>
      <c r="F17" s="36">
        <v>17461.240000000002</v>
      </c>
      <c r="G17" s="36"/>
      <c r="H17" s="36"/>
      <c r="I17" s="55"/>
      <c r="J17" s="55"/>
      <c r="K17" s="55"/>
      <c r="L17" s="55"/>
      <c r="M17" s="55"/>
      <c r="N17" s="55"/>
      <c r="O17" s="55"/>
      <c r="P17" s="7"/>
      <c r="Q17" s="56"/>
      <c r="R17" s="56"/>
    </row>
    <row r="18" spans="1:18" s="8" customFormat="1" ht="41.25" customHeight="1">
      <c r="A18" s="5"/>
      <c r="B18" s="62">
        <v>15</v>
      </c>
      <c r="C18" s="62" t="s">
        <v>6</v>
      </c>
      <c r="D18" s="6"/>
      <c r="E18" s="70">
        <f t="shared" si="0"/>
        <v>95710.080000000002</v>
      </c>
      <c r="F18" s="36">
        <v>17339.98</v>
      </c>
      <c r="G18" s="36">
        <v>78370.100000000006</v>
      </c>
      <c r="H18" s="36"/>
      <c r="I18" s="37"/>
      <c r="J18" s="37"/>
      <c r="K18" s="53"/>
      <c r="L18" s="53"/>
      <c r="M18" s="37"/>
      <c r="N18" s="37"/>
      <c r="O18" s="37"/>
      <c r="P18" s="7"/>
      <c r="Q18" s="56"/>
      <c r="R18" s="56"/>
    </row>
    <row r="19" spans="1:18" s="8" customFormat="1" ht="36" customHeight="1">
      <c r="A19" s="5"/>
      <c r="B19" s="62">
        <v>16</v>
      </c>
      <c r="C19" s="10" t="s">
        <v>4</v>
      </c>
      <c r="D19" s="6"/>
      <c r="E19" s="70">
        <f t="shared" si="0"/>
        <v>31348.04</v>
      </c>
      <c r="F19" s="36"/>
      <c r="G19" s="36">
        <v>31348.04</v>
      </c>
      <c r="H19" s="36"/>
      <c r="I19" s="55"/>
      <c r="J19" s="55"/>
      <c r="K19" s="55"/>
      <c r="L19" s="55"/>
      <c r="M19" s="55"/>
      <c r="N19" s="55"/>
      <c r="O19" s="55"/>
      <c r="P19" s="7"/>
      <c r="Q19" s="56"/>
      <c r="R19" s="56"/>
    </row>
    <row r="20" spans="1:18" s="8" customFormat="1" ht="38.25" customHeight="1">
      <c r="A20" s="5"/>
      <c r="B20" s="62">
        <v>17</v>
      </c>
      <c r="C20" s="10" t="s">
        <v>3</v>
      </c>
      <c r="D20" s="6"/>
      <c r="E20" s="70">
        <f t="shared" si="0"/>
        <v>52237.1</v>
      </c>
      <c r="F20" s="36"/>
      <c r="G20" s="36">
        <v>47237.1</v>
      </c>
      <c r="H20" s="36">
        <v>5000</v>
      </c>
      <c r="I20" s="55"/>
      <c r="J20" s="55"/>
      <c r="K20" s="55"/>
      <c r="L20" s="55"/>
      <c r="M20" s="55"/>
      <c r="N20" s="55"/>
      <c r="O20" s="55"/>
      <c r="P20" s="7"/>
      <c r="Q20" s="56"/>
      <c r="R20" s="56"/>
    </row>
    <row r="21" spans="1:18" s="8" customFormat="1" ht="39" customHeight="1">
      <c r="A21" s="5"/>
      <c r="B21" s="62">
        <v>18</v>
      </c>
      <c r="C21" s="10" t="s">
        <v>2</v>
      </c>
      <c r="D21" s="6"/>
      <c r="E21" s="70">
        <f t="shared" si="0"/>
        <v>5000</v>
      </c>
      <c r="F21" s="36"/>
      <c r="G21" s="36"/>
      <c r="H21" s="36">
        <v>5000</v>
      </c>
      <c r="I21" s="55"/>
      <c r="J21" s="55"/>
      <c r="K21" s="55"/>
      <c r="L21" s="55"/>
      <c r="M21" s="55"/>
      <c r="N21" s="55"/>
      <c r="O21" s="55"/>
      <c r="P21" s="7"/>
      <c r="Q21" s="56"/>
      <c r="R21" s="56"/>
    </row>
    <row r="22" spans="1:18" s="8" customFormat="1" ht="32.25" customHeight="1">
      <c r="A22" s="11"/>
      <c r="B22" s="83" t="s">
        <v>1</v>
      </c>
      <c r="C22" s="83"/>
      <c r="D22" s="14">
        <v>540</v>
      </c>
      <c r="E22" s="43">
        <f>SUM(E4:E21)</f>
        <v>898909.54</v>
      </c>
      <c r="F22" s="17">
        <f>SUM(F6:F21)</f>
        <v>99178.549999999988</v>
      </c>
      <c r="G22" s="17">
        <f>SUM(G4:G21)</f>
        <v>744730.99</v>
      </c>
      <c r="H22" s="17">
        <f>SUM(H11:H21)</f>
        <v>55000</v>
      </c>
      <c r="I22" s="17"/>
      <c r="J22" s="17"/>
      <c r="K22" s="17"/>
      <c r="L22" s="17"/>
      <c r="M22" s="17"/>
      <c r="N22" s="17"/>
      <c r="O22" s="17"/>
      <c r="P22" s="7" t="s">
        <v>0</v>
      </c>
      <c r="Q22" s="56"/>
      <c r="R22" s="56"/>
    </row>
    <row r="23" spans="1:18" ht="12.75" customHeight="1">
      <c r="A23" s="1"/>
      <c r="B23" s="63"/>
      <c r="C23" s="63"/>
      <c r="D23" s="1"/>
      <c r="E23" s="49"/>
      <c r="F23" s="1" t="s">
        <v>0</v>
      </c>
      <c r="G23" s="1"/>
      <c r="H23" s="1"/>
      <c r="I23" s="1" t="s">
        <v>0</v>
      </c>
      <c r="J23" s="1" t="s">
        <v>0</v>
      </c>
      <c r="K23" s="1"/>
      <c r="L23" s="1"/>
      <c r="M23" s="1" t="s">
        <v>0</v>
      </c>
      <c r="N23" s="1" t="s">
        <v>0</v>
      </c>
      <c r="O23" s="1"/>
      <c r="P23" s="1" t="s">
        <v>0</v>
      </c>
    </row>
    <row r="24" spans="1:18">
      <c r="B24" s="64"/>
      <c r="C24" s="64"/>
    </row>
    <row r="25" spans="1:18">
      <c r="B25" s="64"/>
      <c r="C25" s="64"/>
    </row>
    <row r="26" spans="1:18">
      <c r="B26" s="64"/>
      <c r="C26" s="64"/>
    </row>
    <row r="27" spans="1:18">
      <c r="B27" s="64"/>
      <c r="C27" s="64"/>
    </row>
    <row r="28" spans="1:18">
      <c r="B28" s="64"/>
      <c r="C28" s="64"/>
    </row>
    <row r="29" spans="1:18">
      <c r="B29" s="64"/>
      <c r="C29" s="64"/>
    </row>
    <row r="30" spans="1:18">
      <c r="B30" s="64"/>
      <c r="C30" s="64"/>
    </row>
    <row r="31" spans="1:18">
      <c r="B31" s="64"/>
      <c r="C31" s="64"/>
    </row>
    <row r="32" spans="1:18">
      <c r="B32" s="64"/>
      <c r="C32" s="64"/>
    </row>
    <row r="33" spans="2:3">
      <c r="B33" s="64"/>
      <c r="C33" s="64"/>
    </row>
    <row r="34" spans="2:3">
      <c r="B34" s="64"/>
      <c r="C34" s="64"/>
    </row>
    <row r="35" spans="2:3">
      <c r="B35" s="64"/>
      <c r="C35" s="64"/>
    </row>
    <row r="36" spans="2:3">
      <c r="B36" s="64"/>
      <c r="C36" s="64"/>
    </row>
    <row r="37" spans="2:3">
      <c r="B37" s="64"/>
      <c r="C37" s="64"/>
    </row>
    <row r="38" spans="2:3">
      <c r="B38" s="64"/>
      <c r="C38" s="64"/>
    </row>
    <row r="39" spans="2:3">
      <c r="B39" s="64"/>
      <c r="C39" s="64"/>
    </row>
  </sheetData>
  <mergeCells count="11">
    <mergeCell ref="B22:C22"/>
    <mergeCell ref="N1:O1"/>
    <mergeCell ref="B2:B3"/>
    <mergeCell ref="C2:C3"/>
    <mergeCell ref="E2:E3"/>
    <mergeCell ref="I2:I3"/>
    <mergeCell ref="M2:M3"/>
    <mergeCell ref="N2:R2"/>
    <mergeCell ref="J2:L2"/>
    <mergeCell ref="F2:H2"/>
    <mergeCell ref="Q1:R1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9"/>
  <sheetViews>
    <sheetView showGridLines="0" tabSelected="1" view="pageBreakPreview" zoomScale="60" zoomScalePageLayoutView="70" workbookViewId="0">
      <selection activeCell="H7" sqref="H7:H8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20" customFormat="1" ht="18.75" customHeight="1">
      <c r="A1" s="18"/>
      <c r="B1" s="18"/>
      <c r="C1" s="18"/>
      <c r="D1" s="18"/>
      <c r="E1" s="18"/>
      <c r="F1" s="18"/>
      <c r="G1" s="18"/>
      <c r="H1" s="19"/>
      <c r="I1" s="19"/>
      <c r="J1" s="19"/>
      <c r="L1" s="19"/>
      <c r="M1" s="21" t="s">
        <v>31</v>
      </c>
    </row>
    <row r="2" spans="1:15" s="20" customFormat="1" ht="18.75" customHeight="1">
      <c r="A2" s="18"/>
      <c r="B2" s="19"/>
      <c r="C2" s="19"/>
      <c r="D2" s="19"/>
      <c r="E2" s="19"/>
      <c r="F2" s="19"/>
      <c r="G2" s="19"/>
      <c r="H2" s="19"/>
      <c r="I2" s="19"/>
      <c r="J2" s="87" t="s">
        <v>32</v>
      </c>
      <c r="K2" s="88"/>
      <c r="L2" s="88"/>
      <c r="M2" s="88"/>
    </row>
    <row r="3" spans="1:15" s="20" customFormat="1" ht="40.5" customHeight="1">
      <c r="A3" s="18"/>
      <c r="B3" s="19"/>
      <c r="C3" s="19"/>
      <c r="D3" s="19"/>
      <c r="E3" s="19"/>
      <c r="F3" s="19"/>
      <c r="G3" s="19"/>
      <c r="H3" s="26"/>
      <c r="I3" s="26"/>
      <c r="J3" s="88"/>
      <c r="K3" s="88"/>
      <c r="L3" s="88"/>
      <c r="M3" s="88"/>
    </row>
    <row r="4" spans="1:15" s="20" customFormat="1" ht="409.6" hidden="1" customHeight="1">
      <c r="A4" s="18"/>
      <c r="B4" s="18"/>
      <c r="C4" s="18"/>
      <c r="D4" s="18"/>
      <c r="E4" s="18"/>
      <c r="F4" s="18"/>
      <c r="G4" s="18"/>
      <c r="H4" s="18"/>
      <c r="I4" s="19"/>
      <c r="J4" s="19"/>
      <c r="K4" s="19"/>
      <c r="L4" s="19"/>
    </row>
    <row r="5" spans="1:15" ht="81" customHeight="1">
      <c r="A5" s="3"/>
      <c r="B5" s="89" t="s">
        <v>29</v>
      </c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4"/>
      <c r="O5" s="4"/>
    </row>
    <row r="6" spans="1:15" ht="17.25" customHeight="1">
      <c r="A6" s="3"/>
      <c r="B6" s="23"/>
      <c r="C6" s="23"/>
      <c r="D6" s="23"/>
      <c r="E6" s="23"/>
      <c r="F6" s="23"/>
      <c r="G6" s="23"/>
      <c r="H6" s="23"/>
      <c r="I6" s="23"/>
      <c r="J6" s="23"/>
      <c r="K6" s="23"/>
      <c r="L6" s="76"/>
      <c r="M6" s="76"/>
      <c r="N6" s="4"/>
      <c r="O6" s="4"/>
    </row>
    <row r="7" spans="1:15" s="8" customFormat="1" ht="18.75" customHeight="1">
      <c r="A7" s="5"/>
      <c r="B7" s="77" t="s">
        <v>23</v>
      </c>
      <c r="C7" s="77" t="s">
        <v>22</v>
      </c>
      <c r="D7" s="6"/>
      <c r="E7" s="77" t="s">
        <v>27</v>
      </c>
      <c r="F7" s="77" t="s">
        <v>26</v>
      </c>
      <c r="G7" s="77"/>
      <c r="H7" s="77" t="s">
        <v>28</v>
      </c>
      <c r="I7" s="77" t="s">
        <v>26</v>
      </c>
      <c r="J7" s="77"/>
      <c r="K7" s="77" t="s">
        <v>30</v>
      </c>
      <c r="L7" s="77" t="s">
        <v>26</v>
      </c>
      <c r="M7" s="77"/>
      <c r="N7" s="7"/>
      <c r="O7" s="7"/>
    </row>
    <row r="8" spans="1:15" s="8" customFormat="1" ht="409.5">
      <c r="A8" s="5"/>
      <c r="B8" s="77"/>
      <c r="C8" s="77"/>
      <c r="D8" s="6"/>
      <c r="E8" s="77"/>
      <c r="F8" s="22" t="s">
        <v>24</v>
      </c>
      <c r="G8" s="22" t="s">
        <v>25</v>
      </c>
      <c r="H8" s="77"/>
      <c r="I8" s="22" t="s">
        <v>24</v>
      </c>
      <c r="J8" s="22" t="s">
        <v>25</v>
      </c>
      <c r="K8" s="77"/>
      <c r="L8" s="22" t="s">
        <v>24</v>
      </c>
      <c r="M8" s="22" t="s">
        <v>25</v>
      </c>
      <c r="N8" s="7"/>
      <c r="O8" s="7"/>
    </row>
    <row r="9" spans="1:15" s="8" customFormat="1" ht="37.5">
      <c r="A9" s="9"/>
      <c r="B9" s="12">
        <v>1</v>
      </c>
      <c r="C9" s="10" t="s">
        <v>21</v>
      </c>
      <c r="D9" s="13">
        <v>540</v>
      </c>
      <c r="E9" s="16">
        <f>F9+G9</f>
        <v>527269.17000000004</v>
      </c>
      <c r="F9" s="24">
        <v>527269.17000000004</v>
      </c>
      <c r="G9" s="15"/>
      <c r="H9" s="16"/>
      <c r="I9" s="24"/>
      <c r="J9" s="16"/>
      <c r="K9" s="16"/>
      <c r="L9" s="24"/>
      <c r="M9" s="15"/>
      <c r="N9" s="7" t="s">
        <v>0</v>
      </c>
      <c r="O9" s="7" t="s">
        <v>0</v>
      </c>
    </row>
    <row r="10" spans="1:15" s="8" customFormat="1" ht="37.5">
      <c r="A10" s="9"/>
      <c r="B10" s="12">
        <v>2</v>
      </c>
      <c r="C10" s="10" t="s">
        <v>20</v>
      </c>
      <c r="D10" s="13">
        <v>540</v>
      </c>
      <c r="E10" s="16">
        <f t="shared" ref="E10:E27" si="0">F10+G10</f>
        <v>332671.09999999998</v>
      </c>
      <c r="F10" s="24"/>
      <c r="G10" s="15">
        <v>332671.09999999998</v>
      </c>
      <c r="H10" s="16"/>
      <c r="I10" s="24"/>
      <c r="J10" s="16"/>
      <c r="K10" s="16"/>
      <c r="L10" s="24"/>
      <c r="M10" s="15"/>
      <c r="N10" s="7" t="s">
        <v>0</v>
      </c>
      <c r="O10" s="7" t="s">
        <v>0</v>
      </c>
    </row>
    <row r="11" spans="1:15" s="8" customFormat="1" ht="37.5">
      <c r="A11" s="9"/>
      <c r="B11" s="12">
        <v>3</v>
      </c>
      <c r="C11" s="10" t="s">
        <v>19</v>
      </c>
      <c r="D11" s="13">
        <v>540</v>
      </c>
      <c r="E11" s="16">
        <f t="shared" si="0"/>
        <v>126417.59000000001</v>
      </c>
      <c r="F11" s="24">
        <v>98159.21</v>
      </c>
      <c r="G11" s="15">
        <v>28258.38</v>
      </c>
      <c r="H11" s="16"/>
      <c r="I11" s="24"/>
      <c r="J11" s="16"/>
      <c r="K11" s="16"/>
      <c r="L11" s="24"/>
      <c r="M11" s="15"/>
      <c r="N11" s="7" t="s">
        <v>0</v>
      </c>
      <c r="O11" s="7" t="s">
        <v>0</v>
      </c>
    </row>
    <row r="12" spans="1:15" s="8" customFormat="1" ht="25.5" customHeight="1">
      <c r="A12" s="9"/>
      <c r="B12" s="12">
        <v>4</v>
      </c>
      <c r="C12" s="10" t="s">
        <v>18</v>
      </c>
      <c r="D12" s="13">
        <v>512</v>
      </c>
      <c r="E12" s="16">
        <f t="shared" si="0"/>
        <v>130330.94</v>
      </c>
      <c r="F12" s="24">
        <v>97914.42</v>
      </c>
      <c r="G12" s="15">
        <v>32416.52</v>
      </c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37.5">
      <c r="A13" s="9"/>
      <c r="B13" s="12">
        <v>5</v>
      </c>
      <c r="C13" s="10" t="s">
        <v>17</v>
      </c>
      <c r="D13" s="13">
        <v>512</v>
      </c>
      <c r="E13" s="16">
        <f t="shared" si="0"/>
        <v>55253.279999999999</v>
      </c>
      <c r="F13" s="24">
        <v>37941.839999999997</v>
      </c>
      <c r="G13" s="15">
        <v>17311.439999999999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45" customHeight="1">
      <c r="A14" s="9"/>
      <c r="B14" s="12">
        <v>6</v>
      </c>
      <c r="C14" s="10" t="s">
        <v>16</v>
      </c>
      <c r="D14" s="13">
        <v>540</v>
      </c>
      <c r="E14" s="16">
        <f t="shared" si="0"/>
        <v>166749.71</v>
      </c>
      <c r="F14" s="24">
        <v>19093.310000000001</v>
      </c>
      <c r="G14" s="15">
        <v>147656.4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51.75" customHeight="1">
      <c r="A15" s="9"/>
      <c r="B15" s="12">
        <v>7</v>
      </c>
      <c r="C15" s="10" t="s">
        <v>15</v>
      </c>
      <c r="D15" s="13">
        <v>512</v>
      </c>
      <c r="E15" s="16">
        <f t="shared" si="0"/>
        <v>55873.520000000004</v>
      </c>
      <c r="F15" s="24">
        <v>26681.68</v>
      </c>
      <c r="G15" s="15">
        <v>29191.84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37.5">
      <c r="A16" s="9"/>
      <c r="B16" s="12">
        <v>8</v>
      </c>
      <c r="C16" s="10" t="s">
        <v>13</v>
      </c>
      <c r="D16" s="13">
        <v>512</v>
      </c>
      <c r="E16" s="16">
        <f t="shared" si="0"/>
        <v>333349.98</v>
      </c>
      <c r="F16" s="24"/>
      <c r="G16" s="15">
        <v>333349.98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37.5">
      <c r="A17" s="9"/>
      <c r="B17" s="12">
        <v>9</v>
      </c>
      <c r="C17" s="10" t="s">
        <v>12</v>
      </c>
      <c r="D17" s="13">
        <v>540</v>
      </c>
      <c r="E17" s="16">
        <f t="shared" si="0"/>
        <v>120108.82</v>
      </c>
      <c r="F17" s="24">
        <v>73435.820000000007</v>
      </c>
      <c r="G17" s="15">
        <v>46673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37.5">
      <c r="A18" s="9"/>
      <c r="B18" s="12">
        <v>10</v>
      </c>
      <c r="C18" s="10" t="s">
        <v>11</v>
      </c>
      <c r="D18" s="13">
        <v>540</v>
      </c>
      <c r="E18" s="16">
        <f t="shared" si="0"/>
        <v>37941.839999999997</v>
      </c>
      <c r="F18" s="24">
        <v>37941.839999999997</v>
      </c>
      <c r="G18" s="15">
        <v>0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>
      <c r="A19" s="9"/>
      <c r="B19" s="12">
        <v>11</v>
      </c>
      <c r="C19" s="10" t="s">
        <v>10</v>
      </c>
      <c r="D19" s="13">
        <v>540</v>
      </c>
      <c r="E19" s="16">
        <f t="shared" si="0"/>
        <v>287993.5</v>
      </c>
      <c r="F19" s="24">
        <v>178693.82</v>
      </c>
      <c r="G19" s="15">
        <v>109299.68</v>
      </c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>
      <c r="A20" s="9"/>
      <c r="B20" s="12">
        <v>12</v>
      </c>
      <c r="C20" s="10" t="s">
        <v>9</v>
      </c>
      <c r="D20" s="13">
        <v>540</v>
      </c>
      <c r="E20" s="16">
        <f t="shared" si="0"/>
        <v>14687.16</v>
      </c>
      <c r="F20" s="24">
        <v>14687.16</v>
      </c>
      <c r="G20" s="15"/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>
      <c r="A21" s="9"/>
      <c r="B21" s="12">
        <v>13</v>
      </c>
      <c r="C21" s="10" t="s">
        <v>8</v>
      </c>
      <c r="D21" s="13">
        <v>540</v>
      </c>
      <c r="E21" s="16">
        <f t="shared" si="0"/>
        <v>398299.95999999996</v>
      </c>
      <c r="F21" s="24">
        <v>357142.86</v>
      </c>
      <c r="G21" s="15">
        <v>41157.1</v>
      </c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>
      <c r="A22" s="9"/>
      <c r="B22" s="12">
        <v>14</v>
      </c>
      <c r="C22" s="10" t="s">
        <v>7</v>
      </c>
      <c r="D22" s="13">
        <v>540</v>
      </c>
      <c r="E22" s="16">
        <f t="shared" si="0"/>
        <v>263651.82</v>
      </c>
      <c r="F22" s="24">
        <v>169881.52</v>
      </c>
      <c r="G22" s="15">
        <v>93770.3</v>
      </c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>
      <c r="A23" s="9"/>
      <c r="B23" s="12">
        <v>15</v>
      </c>
      <c r="C23" s="10" t="s">
        <v>6</v>
      </c>
      <c r="D23" s="13">
        <v>540</v>
      </c>
      <c r="E23" s="16">
        <f t="shared" si="0"/>
        <v>721809.25</v>
      </c>
      <c r="F23" s="24">
        <v>676833.45</v>
      </c>
      <c r="G23" s="15">
        <v>44975.8</v>
      </c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>
      <c r="A24" s="9"/>
      <c r="B24" s="12">
        <v>16</v>
      </c>
      <c r="C24" s="10" t="s">
        <v>5</v>
      </c>
      <c r="D24" s="13">
        <v>512</v>
      </c>
      <c r="E24" s="16">
        <f t="shared" si="0"/>
        <v>10946.94</v>
      </c>
      <c r="F24" s="24"/>
      <c r="G24" s="15">
        <v>10946.94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>
      <c r="A25" s="9"/>
      <c r="B25" s="12">
        <v>17</v>
      </c>
      <c r="C25" s="10" t="s">
        <v>4</v>
      </c>
      <c r="D25" s="13">
        <v>540</v>
      </c>
      <c r="E25" s="16">
        <f t="shared" si="0"/>
        <v>125151.06999999999</v>
      </c>
      <c r="F25" s="24">
        <v>112846.37</v>
      </c>
      <c r="G25" s="15">
        <v>12304.7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>
      <c r="A26" s="9"/>
      <c r="B26" s="12">
        <v>18</v>
      </c>
      <c r="C26" s="10" t="s">
        <v>3</v>
      </c>
      <c r="D26" s="13">
        <v>540</v>
      </c>
      <c r="E26" s="16">
        <f t="shared" si="0"/>
        <v>63644.38</v>
      </c>
      <c r="F26" s="24">
        <v>63644.38</v>
      </c>
      <c r="G26" s="15"/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>
      <c r="A27" s="9"/>
      <c r="B27" s="12">
        <v>19</v>
      </c>
      <c r="C27" s="10" t="s">
        <v>2</v>
      </c>
      <c r="D27" s="13">
        <v>540</v>
      </c>
      <c r="E27" s="16">
        <f t="shared" si="0"/>
        <v>70120.39</v>
      </c>
      <c r="F27" s="24">
        <v>7833.15</v>
      </c>
      <c r="G27" s="15">
        <v>62287.24</v>
      </c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2.25" customHeight="1">
      <c r="A28" s="11"/>
      <c r="B28" s="75" t="s">
        <v>1</v>
      </c>
      <c r="C28" s="75"/>
      <c r="D28" s="14">
        <v>540</v>
      </c>
      <c r="E28" s="17">
        <f t="shared" ref="E28:F28" si="1">SUM(E9:E27)</f>
        <v>3842270.42</v>
      </c>
      <c r="F28" s="17">
        <f t="shared" si="1"/>
        <v>2499999.9999999995</v>
      </c>
      <c r="G28" s="17">
        <f>SUM(G9:G27)</f>
        <v>1342270.42</v>
      </c>
      <c r="H28" s="17"/>
      <c r="I28" s="17"/>
      <c r="J28" s="17"/>
      <c r="K28" s="17"/>
      <c r="L28" s="17"/>
      <c r="M28" s="17"/>
      <c r="N28" s="25" t="s">
        <v>0</v>
      </c>
      <c r="O28" s="7" t="s">
        <v>0</v>
      </c>
    </row>
    <row r="29" spans="1:15" ht="12.75" customHeight="1">
      <c r="A29" s="1"/>
      <c r="B29" s="1"/>
      <c r="C29" s="1"/>
      <c r="D29" s="1"/>
      <c r="E29" s="1"/>
      <c r="F29" s="1" t="s">
        <v>0</v>
      </c>
      <c r="G29" s="1" t="s">
        <v>0</v>
      </c>
      <c r="H29" s="1" t="s">
        <v>0</v>
      </c>
      <c r="I29" s="1" t="s">
        <v>0</v>
      </c>
      <c r="J29" s="1"/>
      <c r="K29" s="1" t="s">
        <v>0</v>
      </c>
      <c r="L29" s="1" t="s">
        <v>0</v>
      </c>
      <c r="M29" s="1" t="s">
        <v>0</v>
      </c>
      <c r="N29" s="1" t="s">
        <v>0</v>
      </c>
      <c r="O29" s="1" t="s">
        <v>0</v>
      </c>
    </row>
  </sheetData>
  <mergeCells count="12">
    <mergeCell ref="J2:M3"/>
    <mergeCell ref="B28:C28"/>
    <mergeCell ref="B7:B8"/>
    <mergeCell ref="C7:C8"/>
    <mergeCell ref="E7:E8"/>
    <mergeCell ref="F7:G7"/>
    <mergeCell ref="L7:M7"/>
    <mergeCell ref="B5:M5"/>
    <mergeCell ref="L6:M6"/>
    <mergeCell ref="K7:K8"/>
    <mergeCell ref="H7:H8"/>
    <mergeCell ref="I7:J7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showGridLines="0" topLeftCell="A10" workbookViewId="0">
      <selection activeCell="H30" sqref="H30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" style="50" customWidth="1"/>
    <col min="6" max="6" width="29.42578125" style="50" customWidth="1"/>
    <col min="7" max="7" width="29.42578125" style="2" customWidth="1"/>
    <col min="8" max="8" width="20.140625" style="50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>
      <c r="A1" s="3"/>
      <c r="B1" s="27"/>
      <c r="C1" s="27"/>
      <c r="D1" s="27"/>
      <c r="E1" s="47"/>
      <c r="F1" s="47"/>
      <c r="G1" s="29"/>
      <c r="H1" s="47"/>
      <c r="I1" s="27"/>
      <c r="J1" s="27"/>
      <c r="K1" s="29"/>
      <c r="L1" s="27"/>
      <c r="M1" s="27"/>
      <c r="N1" s="76" t="s">
        <v>33</v>
      </c>
      <c r="O1" s="76"/>
      <c r="P1" s="76"/>
      <c r="Q1" s="4"/>
      <c r="R1" s="4"/>
    </row>
    <row r="2" spans="1:18" s="8" customFormat="1" ht="18.75" customHeight="1">
      <c r="A2" s="5"/>
      <c r="B2" s="77" t="s">
        <v>23</v>
      </c>
      <c r="C2" s="77" t="s">
        <v>22</v>
      </c>
      <c r="D2" s="6"/>
      <c r="E2" s="78" t="s">
        <v>27</v>
      </c>
      <c r="F2" s="77" t="s">
        <v>26</v>
      </c>
      <c r="G2" s="77"/>
      <c r="H2" s="77"/>
      <c r="I2" s="77" t="s">
        <v>28</v>
      </c>
      <c r="J2" s="77" t="s">
        <v>26</v>
      </c>
      <c r="K2" s="77"/>
      <c r="L2" s="77"/>
      <c r="M2" s="77" t="s">
        <v>30</v>
      </c>
      <c r="N2" s="77" t="s">
        <v>26</v>
      </c>
      <c r="O2" s="77"/>
      <c r="P2" s="77"/>
      <c r="Q2" s="7"/>
      <c r="R2" s="7"/>
    </row>
    <row r="3" spans="1:18" s="8" customFormat="1" ht="281.25">
      <c r="A3" s="5"/>
      <c r="B3" s="77"/>
      <c r="C3" s="77"/>
      <c r="D3" s="6"/>
      <c r="E3" s="78"/>
      <c r="F3" s="41" t="s">
        <v>38</v>
      </c>
      <c r="G3" s="28" t="s">
        <v>34</v>
      </c>
      <c r="H3" s="41" t="s">
        <v>35</v>
      </c>
      <c r="I3" s="77"/>
      <c r="J3" s="28" t="s">
        <v>38</v>
      </c>
      <c r="K3" s="28" t="s">
        <v>34</v>
      </c>
      <c r="L3" s="28" t="s">
        <v>35</v>
      </c>
      <c r="M3" s="77"/>
      <c r="N3" s="28" t="s">
        <v>38</v>
      </c>
      <c r="O3" s="28" t="s">
        <v>34</v>
      </c>
      <c r="P3" s="28" t="s">
        <v>35</v>
      </c>
      <c r="Q3" s="7"/>
      <c r="R3" s="7"/>
    </row>
    <row r="4" spans="1:18" s="8" customFormat="1" ht="37.5">
      <c r="A4" s="5"/>
      <c r="B4" s="39">
        <v>1</v>
      </c>
      <c r="C4" s="10" t="s">
        <v>20</v>
      </c>
      <c r="D4" s="6"/>
      <c r="E4" s="41">
        <f>F4+G4+H4</f>
        <v>1299357.72</v>
      </c>
      <c r="F4" s="41">
        <v>357934.72</v>
      </c>
      <c r="G4" s="41">
        <v>941423</v>
      </c>
      <c r="H4" s="41"/>
      <c r="I4" s="39"/>
      <c r="J4" s="39"/>
      <c r="K4" s="39"/>
      <c r="L4" s="39"/>
      <c r="M4" s="39"/>
      <c r="N4" s="39"/>
      <c r="O4" s="39"/>
      <c r="P4" s="39"/>
      <c r="Q4" s="7"/>
      <c r="R4" s="7"/>
    </row>
    <row r="5" spans="1:18" s="8" customFormat="1" ht="37.5">
      <c r="A5" s="5"/>
      <c r="B5" s="39">
        <v>2</v>
      </c>
      <c r="C5" s="10" t="s">
        <v>19</v>
      </c>
      <c r="D5" s="6"/>
      <c r="E5" s="41">
        <f t="shared" ref="E5:E14" si="0">F5+G5+H5</f>
        <v>178967.36</v>
      </c>
      <c r="F5" s="41">
        <v>178967.36</v>
      </c>
      <c r="G5" s="41"/>
      <c r="H5" s="41"/>
      <c r="I5" s="39"/>
      <c r="J5" s="39"/>
      <c r="K5" s="39"/>
      <c r="L5" s="39"/>
      <c r="M5" s="39"/>
      <c r="N5" s="39"/>
      <c r="O5" s="39"/>
      <c r="P5" s="39"/>
      <c r="Q5" s="7"/>
      <c r="R5" s="7"/>
    </row>
    <row r="6" spans="1:18" s="8" customFormat="1" ht="37.5">
      <c r="A6" s="5"/>
      <c r="B6" s="39">
        <v>3</v>
      </c>
      <c r="C6" s="10" t="s">
        <v>18</v>
      </c>
      <c r="D6" s="6"/>
      <c r="E6" s="41">
        <f t="shared" si="0"/>
        <v>926528.12</v>
      </c>
      <c r="F6" s="41">
        <v>165237.12</v>
      </c>
      <c r="G6" s="41">
        <v>761291</v>
      </c>
      <c r="H6" s="41"/>
      <c r="I6" s="39"/>
      <c r="J6" s="39"/>
      <c r="K6" s="39"/>
      <c r="L6" s="39"/>
      <c r="M6" s="39"/>
      <c r="N6" s="39"/>
      <c r="O6" s="39"/>
      <c r="P6" s="39"/>
      <c r="Q6" s="7"/>
      <c r="R6" s="7"/>
    </row>
    <row r="7" spans="1:18" s="8" customFormat="1" ht="37.5">
      <c r="A7" s="5"/>
      <c r="B7" s="39">
        <v>4</v>
      </c>
      <c r="C7" s="10" t="s">
        <v>17</v>
      </c>
      <c r="D7" s="6"/>
      <c r="E7" s="41">
        <f t="shared" si="0"/>
        <v>669317.67999999993</v>
      </c>
      <c r="F7" s="41">
        <v>89483.68</v>
      </c>
      <c r="G7" s="41">
        <v>579834</v>
      </c>
      <c r="H7" s="41"/>
      <c r="I7" s="39"/>
      <c r="J7" s="39"/>
      <c r="K7" s="39"/>
      <c r="L7" s="39"/>
      <c r="M7" s="39"/>
      <c r="N7" s="39"/>
      <c r="O7" s="39"/>
      <c r="P7" s="39"/>
      <c r="Q7" s="7"/>
      <c r="R7" s="7"/>
    </row>
    <row r="8" spans="1:18" s="8" customFormat="1" ht="37.5">
      <c r="A8" s="5"/>
      <c r="B8" s="39">
        <v>5</v>
      </c>
      <c r="C8" s="10" t="s">
        <v>15</v>
      </c>
      <c r="D8" s="6"/>
      <c r="E8" s="41">
        <f t="shared" si="0"/>
        <v>868337</v>
      </c>
      <c r="F8" s="41"/>
      <c r="G8" s="41">
        <v>868337</v>
      </c>
      <c r="H8" s="41"/>
      <c r="I8" s="39"/>
      <c r="J8" s="39"/>
      <c r="K8" s="39"/>
      <c r="L8" s="39"/>
      <c r="M8" s="39"/>
      <c r="N8" s="39"/>
      <c r="O8" s="39"/>
      <c r="P8" s="39"/>
      <c r="Q8" s="7"/>
      <c r="R8" s="7"/>
    </row>
    <row r="9" spans="1:18" s="8" customFormat="1" ht="37.5">
      <c r="A9" s="5"/>
      <c r="B9" s="34">
        <v>6</v>
      </c>
      <c r="C9" s="10" t="s">
        <v>14</v>
      </c>
      <c r="D9" s="6"/>
      <c r="E9" s="41">
        <f t="shared" si="0"/>
        <v>750500</v>
      </c>
      <c r="F9" s="41"/>
      <c r="G9" s="41"/>
      <c r="H9" s="41">
        <v>750500</v>
      </c>
      <c r="I9" s="34"/>
      <c r="J9" s="34"/>
      <c r="K9" s="34"/>
      <c r="L9" s="34"/>
      <c r="M9" s="34"/>
      <c r="N9" s="34"/>
      <c r="O9" s="34"/>
      <c r="P9" s="34"/>
      <c r="Q9" s="7"/>
      <c r="R9" s="7"/>
    </row>
    <row r="10" spans="1:18" s="8" customFormat="1" ht="37.5">
      <c r="A10" s="5"/>
      <c r="B10" s="39">
        <v>7</v>
      </c>
      <c r="C10" s="10" t="s">
        <v>9</v>
      </c>
      <c r="D10" s="6"/>
      <c r="E10" s="41">
        <f t="shared" si="0"/>
        <v>422243.68</v>
      </c>
      <c r="F10" s="41">
        <v>89483.68</v>
      </c>
      <c r="G10" s="41">
        <v>332760</v>
      </c>
      <c r="H10" s="41"/>
      <c r="I10" s="39"/>
      <c r="J10" s="39"/>
      <c r="K10" s="39"/>
      <c r="L10" s="39"/>
      <c r="M10" s="39"/>
      <c r="N10" s="39"/>
      <c r="O10" s="39"/>
      <c r="P10" s="39"/>
      <c r="Q10" s="7"/>
      <c r="R10" s="7"/>
    </row>
    <row r="11" spans="1:18" s="8" customFormat="1" ht="37.5">
      <c r="A11" s="5"/>
      <c r="B11" s="39">
        <v>8</v>
      </c>
      <c r="C11" s="10" t="s">
        <v>5</v>
      </c>
      <c r="D11" s="6"/>
      <c r="E11" s="41">
        <f t="shared" si="0"/>
        <v>875272.36</v>
      </c>
      <c r="F11" s="41">
        <v>178967.36</v>
      </c>
      <c r="G11" s="41">
        <v>696305</v>
      </c>
      <c r="H11" s="41"/>
      <c r="I11" s="39"/>
      <c r="J11" s="39"/>
      <c r="K11" s="39"/>
      <c r="L11" s="39"/>
      <c r="M11" s="39"/>
      <c r="N11" s="39"/>
      <c r="O11" s="39"/>
      <c r="P11" s="39"/>
      <c r="Q11" s="7"/>
      <c r="R11" s="7"/>
    </row>
    <row r="12" spans="1:18" s="8" customFormat="1" ht="37.5">
      <c r="A12" s="5"/>
      <c r="B12" s="39">
        <v>9</v>
      </c>
      <c r="C12" s="10" t="s">
        <v>4</v>
      </c>
      <c r="D12" s="6"/>
      <c r="E12" s="41">
        <f t="shared" si="0"/>
        <v>468368.8</v>
      </c>
      <c r="F12" s="41">
        <v>81348.800000000003</v>
      </c>
      <c r="G12" s="41">
        <v>387020</v>
      </c>
      <c r="H12" s="41"/>
      <c r="I12" s="39"/>
      <c r="J12" s="39"/>
      <c r="K12" s="39"/>
      <c r="L12" s="39"/>
      <c r="M12" s="39"/>
      <c r="N12" s="39"/>
      <c r="O12" s="39"/>
      <c r="P12" s="39"/>
      <c r="Q12" s="7"/>
      <c r="R12" s="7"/>
    </row>
    <row r="13" spans="1:18" s="8" customFormat="1" ht="37.5">
      <c r="A13" s="5"/>
      <c r="B13" s="39">
        <v>10</v>
      </c>
      <c r="C13" s="10" t="s">
        <v>3</v>
      </c>
      <c r="D13" s="6"/>
      <c r="E13" s="41">
        <f t="shared" si="0"/>
        <v>1664866.12</v>
      </c>
      <c r="F13" s="41">
        <v>162237.12</v>
      </c>
      <c r="G13" s="41">
        <v>1502629</v>
      </c>
      <c r="H13" s="41"/>
      <c r="I13" s="39"/>
      <c r="J13" s="39"/>
      <c r="K13" s="39"/>
      <c r="L13" s="39"/>
      <c r="M13" s="39"/>
      <c r="N13" s="39"/>
      <c r="O13" s="39"/>
      <c r="P13" s="39"/>
      <c r="Q13" s="7"/>
      <c r="R13" s="7"/>
    </row>
    <row r="14" spans="1:18" s="8" customFormat="1" ht="18.75">
      <c r="A14" s="9"/>
      <c r="B14" s="12">
        <v>11</v>
      </c>
      <c r="C14" s="10" t="s">
        <v>36</v>
      </c>
      <c r="D14" s="13">
        <v>540</v>
      </c>
      <c r="E14" s="41">
        <f t="shared" si="0"/>
        <v>394611.93</v>
      </c>
      <c r="F14" s="42"/>
      <c r="G14" s="42">
        <v>119111.93</v>
      </c>
      <c r="H14" s="48">
        <v>275500</v>
      </c>
      <c r="I14" s="16"/>
      <c r="J14" s="24"/>
      <c r="K14" s="24"/>
      <c r="L14" s="16"/>
      <c r="M14" s="16"/>
      <c r="N14" s="24"/>
      <c r="O14" s="24"/>
      <c r="P14" s="15"/>
      <c r="Q14" s="7" t="s">
        <v>0</v>
      </c>
      <c r="R14" s="7" t="s">
        <v>0</v>
      </c>
    </row>
    <row r="15" spans="1:18" s="8" customFormat="1" ht="32.25" customHeight="1">
      <c r="A15" s="11"/>
      <c r="B15" s="75" t="s">
        <v>1</v>
      </c>
      <c r="C15" s="75"/>
      <c r="D15" s="14">
        <v>540</v>
      </c>
      <c r="E15" s="43">
        <f>F15+G15+H15</f>
        <v>8518370.7699999996</v>
      </c>
      <c r="F15" s="43">
        <f>F4+F5+F6+F7+F9+F10+F11+F12+F13</f>
        <v>1303659.8399999999</v>
      </c>
      <c r="G15" s="43">
        <f>G4+G6+G7+G8+G10+G11+G12+G13+G14</f>
        <v>6188710.9299999997</v>
      </c>
      <c r="H15" s="43">
        <f>SUM(H9:H14)</f>
        <v>1026000</v>
      </c>
      <c r="I15" s="17"/>
      <c r="J15" s="17"/>
      <c r="K15" s="17"/>
      <c r="L15" s="17"/>
      <c r="M15" s="17"/>
      <c r="N15" s="17"/>
      <c r="O15" s="17"/>
      <c r="P15" s="17"/>
      <c r="Q15" s="25" t="s">
        <v>0</v>
      </c>
      <c r="R15" s="7" t="s">
        <v>0</v>
      </c>
    </row>
    <row r="16" spans="1:18" ht="12.75" customHeight="1">
      <c r="A16" s="1"/>
      <c r="B16" s="1"/>
      <c r="C16" s="1"/>
      <c r="D16" s="1"/>
      <c r="E16" s="49"/>
      <c r="F16" s="49" t="s">
        <v>0</v>
      </c>
      <c r="G16" s="1"/>
      <c r="H16" s="49" t="s">
        <v>0</v>
      </c>
      <c r="I16" s="1" t="s">
        <v>0</v>
      </c>
      <c r="J16" s="1" t="s">
        <v>0</v>
      </c>
      <c r="K16" s="1"/>
      <c r="L16" s="1"/>
      <c r="M16" s="1" t="s">
        <v>0</v>
      </c>
      <c r="N16" s="1" t="s">
        <v>0</v>
      </c>
      <c r="O16" s="1"/>
      <c r="P16" s="1" t="s">
        <v>0</v>
      </c>
      <c r="Q16" s="1" t="s">
        <v>0</v>
      </c>
      <c r="R16" s="1" t="s">
        <v>0</v>
      </c>
    </row>
  </sheetData>
  <mergeCells count="10">
    <mergeCell ref="N2:P2"/>
    <mergeCell ref="B15:C15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41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7"/>
  <sheetViews>
    <sheetView showGridLines="0" view="pageBreakPreview" zoomScale="60" workbookViewId="0">
      <selection activeCell="F10" sqref="F10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1.42578125" style="2" customWidth="1"/>
    <col min="6" max="6" width="19.5703125" style="2" customWidth="1"/>
    <col min="7" max="7" width="22.140625" style="45" customWidth="1"/>
    <col min="8" max="8" width="17.5703125" style="2" hidden="1" customWidth="1"/>
    <col min="9" max="9" width="18.42578125" style="2" customWidth="1"/>
    <col min="10" max="10" width="16.140625" style="2" customWidth="1"/>
    <col min="11" max="11" width="16.85546875" style="2" customWidth="1"/>
    <col min="12" max="12" width="15" style="2" customWidth="1"/>
    <col min="13" max="13" width="17.5703125" style="2" hidden="1" customWidth="1"/>
    <col min="14" max="14" width="18.5703125" style="2" customWidth="1"/>
    <col min="15" max="15" width="15.5703125" style="2" customWidth="1"/>
    <col min="16" max="16" width="18.42578125" style="2" customWidth="1"/>
    <col min="17" max="17" width="29.42578125" style="2" hidden="1" customWidth="1"/>
    <col min="18" max="18" width="20.7109375" style="2" customWidth="1"/>
    <col min="19" max="19" width="21.28515625" style="2" customWidth="1"/>
    <col min="20" max="20" width="0" style="2" hidden="1" customWidth="1"/>
    <col min="21" max="247" width="9.140625" style="2" customWidth="1"/>
    <col min="248" max="16384" width="9.140625" style="2"/>
  </cols>
  <sheetData>
    <row r="1" spans="1:20" ht="17.25" customHeight="1">
      <c r="A1" s="3"/>
      <c r="B1" s="29"/>
      <c r="C1" s="29"/>
      <c r="D1" s="29"/>
      <c r="E1" s="29"/>
      <c r="F1" s="29"/>
      <c r="G1" s="40"/>
      <c r="H1" s="29"/>
      <c r="I1" s="31"/>
      <c r="J1" s="29"/>
      <c r="K1" s="29"/>
      <c r="L1" s="29"/>
      <c r="M1" s="29"/>
      <c r="N1" s="31"/>
      <c r="O1" s="29"/>
      <c r="P1" s="76" t="s">
        <v>37</v>
      </c>
      <c r="Q1" s="76"/>
      <c r="R1" s="76"/>
      <c r="S1" s="90"/>
      <c r="T1" s="4"/>
    </row>
    <row r="2" spans="1:20" s="8" customFormat="1" ht="18.75" customHeight="1">
      <c r="A2" s="5"/>
      <c r="B2" s="77" t="s">
        <v>23</v>
      </c>
      <c r="C2" s="77" t="s">
        <v>22</v>
      </c>
      <c r="D2" s="6"/>
      <c r="E2" s="77" t="s">
        <v>27</v>
      </c>
      <c r="F2" s="79" t="s">
        <v>26</v>
      </c>
      <c r="G2" s="80"/>
      <c r="H2" s="80"/>
      <c r="I2" s="81"/>
      <c r="J2" s="77" t="s">
        <v>28</v>
      </c>
      <c r="K2" s="79" t="s">
        <v>26</v>
      </c>
      <c r="L2" s="80"/>
      <c r="M2" s="80"/>
      <c r="N2" s="81"/>
      <c r="O2" s="77" t="s">
        <v>30</v>
      </c>
      <c r="P2" s="79" t="s">
        <v>26</v>
      </c>
      <c r="Q2" s="80"/>
      <c r="R2" s="80"/>
      <c r="S2" s="82"/>
      <c r="T2" s="7"/>
    </row>
    <row r="3" spans="1:20" s="8" customFormat="1" ht="195" customHeight="1">
      <c r="A3" s="5"/>
      <c r="B3" s="77"/>
      <c r="C3" s="77"/>
      <c r="D3" s="6"/>
      <c r="E3" s="77"/>
      <c r="F3" s="28" t="s">
        <v>39</v>
      </c>
      <c r="G3" s="35" t="s">
        <v>40</v>
      </c>
      <c r="H3" s="28"/>
      <c r="I3" s="32" t="s">
        <v>41</v>
      </c>
      <c r="J3" s="77"/>
      <c r="K3" s="28" t="s">
        <v>39</v>
      </c>
      <c r="L3" s="30" t="s">
        <v>40</v>
      </c>
      <c r="M3" s="28"/>
      <c r="N3" s="32" t="s">
        <v>41</v>
      </c>
      <c r="O3" s="77"/>
      <c r="P3" s="32" t="s">
        <v>39</v>
      </c>
      <c r="Q3" s="28"/>
      <c r="R3" s="30" t="s">
        <v>40</v>
      </c>
      <c r="S3" s="32" t="s">
        <v>41</v>
      </c>
      <c r="T3" s="7"/>
    </row>
    <row r="4" spans="1:20" s="8" customFormat="1" ht="54.75" customHeight="1">
      <c r="A4" s="5"/>
      <c r="B4" s="39">
        <v>1</v>
      </c>
      <c r="C4" s="10" t="s">
        <v>20</v>
      </c>
      <c r="D4" s="6"/>
      <c r="E4" s="46">
        <f>G4</f>
        <v>7200</v>
      </c>
      <c r="F4" s="39"/>
      <c r="G4" s="41">
        <v>7200</v>
      </c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7"/>
    </row>
    <row r="5" spans="1:20" s="8" customFormat="1" ht="54.75" customHeight="1">
      <c r="A5" s="5"/>
      <c r="B5" s="39">
        <v>2</v>
      </c>
      <c r="C5" s="10" t="s">
        <v>19</v>
      </c>
      <c r="D5" s="6"/>
      <c r="E5" s="46">
        <f>F5+G5+I5</f>
        <v>90480</v>
      </c>
      <c r="F5" s="39"/>
      <c r="G5" s="41">
        <v>90480</v>
      </c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7"/>
    </row>
    <row r="6" spans="1:20" s="8" customFormat="1" ht="54.75" customHeight="1">
      <c r="A6" s="5"/>
      <c r="B6" s="39">
        <v>3</v>
      </c>
      <c r="C6" s="10" t="s">
        <v>17</v>
      </c>
      <c r="D6" s="6"/>
      <c r="E6" s="46">
        <f t="shared" ref="E6:E13" si="0">F6+G6+I6</f>
        <v>219000</v>
      </c>
      <c r="F6" s="39"/>
      <c r="G6" s="41">
        <v>30000</v>
      </c>
      <c r="H6" s="39"/>
      <c r="I6" s="39">
        <v>189000</v>
      </c>
      <c r="J6" s="39"/>
      <c r="K6" s="39"/>
      <c r="L6" s="39"/>
      <c r="M6" s="39"/>
      <c r="N6" s="39"/>
      <c r="O6" s="39"/>
      <c r="P6" s="39"/>
      <c r="Q6" s="39"/>
      <c r="R6" s="39"/>
      <c r="S6" s="39"/>
      <c r="T6" s="7"/>
    </row>
    <row r="7" spans="1:20" s="8" customFormat="1" ht="54.75" customHeight="1">
      <c r="A7" s="5"/>
      <c r="B7" s="39">
        <v>4</v>
      </c>
      <c r="C7" s="10" t="s">
        <v>15</v>
      </c>
      <c r="D7" s="6"/>
      <c r="E7" s="46">
        <f t="shared" si="0"/>
        <v>71460</v>
      </c>
      <c r="F7" s="39"/>
      <c r="G7" s="41">
        <v>71460</v>
      </c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7"/>
    </row>
    <row r="8" spans="1:20" s="8" customFormat="1" ht="49.5" customHeight="1">
      <c r="A8" s="5"/>
      <c r="B8" s="32">
        <v>5</v>
      </c>
      <c r="C8" s="10" t="s">
        <v>16</v>
      </c>
      <c r="D8" s="6"/>
      <c r="E8" s="46">
        <f t="shared" si="0"/>
        <v>30000</v>
      </c>
      <c r="F8" s="36"/>
      <c r="G8" s="41"/>
      <c r="H8" s="36"/>
      <c r="I8" s="36">
        <v>30000</v>
      </c>
      <c r="J8" s="32"/>
      <c r="K8" s="32"/>
      <c r="L8" s="32"/>
      <c r="M8" s="32"/>
      <c r="N8" s="32"/>
      <c r="O8" s="32"/>
      <c r="P8" s="32"/>
      <c r="Q8" s="32"/>
      <c r="R8" s="32"/>
      <c r="S8" s="32"/>
      <c r="T8" s="7"/>
    </row>
    <row r="9" spans="1:20" s="8" customFormat="1" ht="49.5" customHeight="1">
      <c r="A9" s="5"/>
      <c r="B9" s="39">
        <v>6</v>
      </c>
      <c r="C9" s="10" t="s">
        <v>9</v>
      </c>
      <c r="D9" s="6"/>
      <c r="E9" s="46">
        <f t="shared" si="0"/>
        <v>157400</v>
      </c>
      <c r="F9" s="36"/>
      <c r="G9" s="41">
        <v>157400</v>
      </c>
      <c r="H9" s="36"/>
      <c r="I9" s="36"/>
      <c r="J9" s="39"/>
      <c r="K9" s="39"/>
      <c r="L9" s="39"/>
      <c r="M9" s="39"/>
      <c r="N9" s="39"/>
      <c r="O9" s="39"/>
      <c r="P9" s="39"/>
      <c r="Q9" s="39"/>
      <c r="R9" s="39"/>
      <c r="S9" s="39"/>
      <c r="T9" s="7"/>
    </row>
    <row r="10" spans="1:20" s="8" customFormat="1" ht="47.25" customHeight="1">
      <c r="A10" s="5"/>
      <c r="B10" s="34">
        <v>7</v>
      </c>
      <c r="C10" s="10" t="s">
        <v>8</v>
      </c>
      <c r="D10" s="6"/>
      <c r="E10" s="46">
        <f t="shared" si="0"/>
        <v>1898444.38</v>
      </c>
      <c r="F10" s="36">
        <v>1898444.38</v>
      </c>
      <c r="G10" s="41"/>
      <c r="H10" s="36"/>
      <c r="I10" s="36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7"/>
    </row>
    <row r="11" spans="1:20" s="8" customFormat="1" ht="47.25" customHeight="1">
      <c r="A11" s="5"/>
      <c r="B11" s="58">
        <v>8</v>
      </c>
      <c r="C11" s="10" t="s">
        <v>6</v>
      </c>
      <c r="D11" s="6"/>
      <c r="E11" s="46">
        <f>F11+G11+I11</f>
        <v>99891.98</v>
      </c>
      <c r="F11" s="36"/>
      <c r="G11" s="59"/>
      <c r="H11" s="36"/>
      <c r="I11" s="36">
        <v>99891.98</v>
      </c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7"/>
    </row>
    <row r="12" spans="1:20" s="8" customFormat="1" ht="47.25" customHeight="1">
      <c r="A12" s="5"/>
      <c r="B12" s="39">
        <v>9</v>
      </c>
      <c r="C12" s="10" t="s">
        <v>4</v>
      </c>
      <c r="D12" s="6"/>
      <c r="E12" s="46">
        <f t="shared" si="0"/>
        <v>69300</v>
      </c>
      <c r="F12" s="36"/>
      <c r="G12" s="41">
        <v>69300</v>
      </c>
      <c r="H12" s="36"/>
      <c r="I12" s="36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7"/>
    </row>
    <row r="13" spans="1:20" s="8" customFormat="1" ht="47.25" customHeight="1">
      <c r="A13" s="5"/>
      <c r="B13" s="39">
        <v>10</v>
      </c>
      <c r="C13" s="10" t="s">
        <v>3</v>
      </c>
      <c r="D13" s="6"/>
      <c r="E13" s="46">
        <f t="shared" si="0"/>
        <v>1479600</v>
      </c>
      <c r="F13" s="36"/>
      <c r="G13" s="41">
        <v>1479600</v>
      </c>
      <c r="H13" s="36"/>
      <c r="I13" s="36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7"/>
    </row>
    <row r="14" spans="1:20" s="8" customFormat="1" ht="47.25" customHeight="1">
      <c r="A14" s="5"/>
      <c r="B14" s="51">
        <v>11</v>
      </c>
      <c r="C14" s="10" t="s">
        <v>44</v>
      </c>
      <c r="D14" s="6"/>
      <c r="E14" s="46">
        <f>F14+G14+I14</f>
        <v>762296</v>
      </c>
      <c r="F14" s="36"/>
      <c r="G14" s="52"/>
      <c r="H14" s="36"/>
      <c r="I14" s="36">
        <v>762296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7"/>
    </row>
    <row r="15" spans="1:20" s="8" customFormat="1" ht="18.75">
      <c r="A15" s="9"/>
      <c r="B15" s="12">
        <v>12</v>
      </c>
      <c r="C15" s="10" t="s">
        <v>36</v>
      </c>
      <c r="D15" s="13">
        <v>540</v>
      </c>
      <c r="E15" s="16">
        <f>F15+G15</f>
        <v>1885993.68</v>
      </c>
      <c r="F15" s="16"/>
      <c r="G15" s="42">
        <v>1885993.68</v>
      </c>
      <c r="H15" s="15"/>
      <c r="I15" s="15"/>
      <c r="J15" s="24"/>
      <c r="K15" s="24"/>
      <c r="L15" s="24"/>
      <c r="M15" s="24"/>
      <c r="N15" s="24"/>
      <c r="O15" s="24"/>
      <c r="P15" s="24"/>
      <c r="Q15" s="24"/>
      <c r="R15" s="24"/>
      <c r="S15" s="6" t="s">
        <v>0</v>
      </c>
      <c r="T15" s="7" t="s">
        <v>0</v>
      </c>
    </row>
    <row r="16" spans="1:20" s="8" customFormat="1" ht="32.25" customHeight="1">
      <c r="A16" s="11"/>
      <c r="B16" s="75" t="s">
        <v>1</v>
      </c>
      <c r="C16" s="75"/>
      <c r="D16" s="14">
        <v>540</v>
      </c>
      <c r="E16" s="17">
        <f>SUM(E4:E15)</f>
        <v>6771066.0399999991</v>
      </c>
      <c r="F16" s="17">
        <f>F10+F15</f>
        <v>1898444.38</v>
      </c>
      <c r="G16" s="43">
        <f>G4+G5+G6+G7+G8+G9+G10+G12+G13+G15</f>
        <v>3791433.6799999997</v>
      </c>
      <c r="H16" s="17">
        <f>SUM(H15:H15)</f>
        <v>0</v>
      </c>
      <c r="I16" s="17">
        <f>SUM(I4:I15)</f>
        <v>1081187.98</v>
      </c>
      <c r="J16" s="17"/>
      <c r="K16" s="17"/>
      <c r="L16" s="17"/>
      <c r="M16" s="17"/>
      <c r="N16" s="17"/>
      <c r="O16" s="17"/>
      <c r="P16" s="17"/>
      <c r="Q16" s="17"/>
      <c r="R16" s="17"/>
      <c r="S16" s="33" t="s">
        <v>0</v>
      </c>
      <c r="T16" s="7" t="s">
        <v>0</v>
      </c>
    </row>
    <row r="17" spans="1:20" ht="12.75" customHeight="1">
      <c r="A17" s="1"/>
      <c r="B17" s="1"/>
      <c r="C17" s="1"/>
      <c r="D17" s="1"/>
      <c r="E17" s="1"/>
      <c r="F17" s="1" t="s">
        <v>0</v>
      </c>
      <c r="G17" s="44"/>
      <c r="H17" s="1" t="s">
        <v>0</v>
      </c>
      <c r="I17" s="1"/>
      <c r="J17" s="1" t="s">
        <v>0</v>
      </c>
      <c r="K17" s="1" t="s">
        <v>0</v>
      </c>
      <c r="L17" s="1"/>
      <c r="M17" s="1"/>
      <c r="N17" s="1"/>
      <c r="O17" s="1" t="s">
        <v>0</v>
      </c>
      <c r="P17" s="1" t="s">
        <v>0</v>
      </c>
      <c r="Q17" s="1"/>
      <c r="R17" s="1" t="s">
        <v>0</v>
      </c>
      <c r="S17" s="1" t="s">
        <v>0</v>
      </c>
      <c r="T17" s="1" t="s">
        <v>0</v>
      </c>
    </row>
  </sheetData>
  <mergeCells count="10">
    <mergeCell ref="O2:O3"/>
    <mergeCell ref="F2:I2"/>
    <mergeCell ref="K2:N2"/>
    <mergeCell ref="P2:S2"/>
    <mergeCell ref="P1:S1"/>
    <mergeCell ref="B16:C16"/>
    <mergeCell ref="B2:B3"/>
    <mergeCell ref="C2:C3"/>
    <mergeCell ref="E2:E3"/>
    <mergeCell ref="J2:J3"/>
  </mergeCells>
  <pageMargins left="0.11811023622047245" right="0.15748031496062992" top="0.51181102362204722" bottom="0.51181102362204722" header="0.51181102362204722" footer="0.51181102362204722"/>
  <pageSetup paperSize="9" scale="5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Таблица 5</vt:lpstr>
      <vt:lpstr>Таблица 4</vt:lpstr>
      <vt:lpstr>Приложение №11 </vt:lpstr>
      <vt:lpstr>Таблица 2</vt:lpstr>
      <vt:lpstr>Таблица 3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2024-04-26T04:49:59Z</cp:lastPrinted>
  <dcterms:created xsi:type="dcterms:W3CDTF">2017-10-30T13:20:53Z</dcterms:created>
  <dcterms:modified xsi:type="dcterms:W3CDTF">2024-04-26T08:50:02Z</dcterms:modified>
</cp:coreProperties>
</file>