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4240" windowHeight="13740" activeTab="4"/>
  </bookViews>
  <sheets>
    <sheet name="Приложение №11 " sheetId="2" r:id="rId1"/>
    <sheet name="Таблица 2" sheetId="3" r:id="rId2"/>
    <sheet name="Таблица 3" sheetId="4" r:id="rId3"/>
    <sheet name="Таблица 4" sheetId="6" r:id="rId4"/>
    <sheet name="Таблица 5" sheetId="7" r:id="rId5"/>
  </sheets>
  <definedNames>
    <definedName name="_xlnm.Print_Area" localSheetId="0">'Приложение №11 '!$B$1:$M$31</definedName>
    <definedName name="_xlnm.Print_Area" localSheetId="1">'Таблица 2'!$B$1:$P$16</definedName>
    <definedName name="_xlnm.Print_Area" localSheetId="2">'Таблица 3'!$B$1:$P$24</definedName>
  </definedNames>
  <calcPr calcId="124519"/>
</workbook>
</file>

<file path=xl/calcChain.xml><?xml version="1.0" encoding="utf-8"?>
<calcChain xmlns="http://schemas.openxmlformats.org/spreadsheetml/2006/main">
  <c r="E10" i="4"/>
  <c r="F24"/>
  <c r="E5" i="7" l="1"/>
  <c r="E4"/>
  <c r="F5"/>
  <c r="F20" i="6"/>
  <c r="G20"/>
  <c r="H20"/>
  <c r="E14"/>
  <c r="E5"/>
  <c r="E6"/>
  <c r="E7"/>
  <c r="E8"/>
  <c r="E9"/>
  <c r="E10"/>
  <c r="E11"/>
  <c r="E12"/>
  <c r="E13"/>
  <c r="E15"/>
  <c r="E16"/>
  <c r="E17"/>
  <c r="E18"/>
  <c r="E19"/>
  <c r="E4"/>
  <c r="E5" i="4"/>
  <c r="E6"/>
  <c r="E7"/>
  <c r="E8"/>
  <c r="E9"/>
  <c r="E11"/>
  <c r="E12"/>
  <c r="E13"/>
  <c r="E14"/>
  <c r="E15"/>
  <c r="E16"/>
  <c r="E17"/>
  <c r="E18"/>
  <c r="E19"/>
  <c r="E20"/>
  <c r="E21"/>
  <c r="E22"/>
  <c r="E23"/>
  <c r="E4"/>
  <c r="H24"/>
  <c r="E24" l="1"/>
  <c r="E20" i="6"/>
  <c r="E10" i="3"/>
  <c r="H16"/>
  <c r="G16"/>
  <c r="F16"/>
  <c r="E15"/>
  <c r="E5"/>
  <c r="E6"/>
  <c r="E7"/>
  <c r="E8"/>
  <c r="E9"/>
  <c r="E11"/>
  <c r="E12"/>
  <c r="E13"/>
  <c r="E14"/>
  <c r="E4"/>
  <c r="G24" i="4"/>
  <c r="E16" i="3" l="1"/>
  <c r="E30" i="2"/>
  <c r="F31"/>
  <c r="E12" l="1"/>
  <c r="E13"/>
  <c r="E14"/>
  <c r="E15"/>
  <c r="E16"/>
  <c r="E17"/>
  <c r="E18"/>
  <c r="E19"/>
  <c r="E20"/>
  <c r="E21"/>
  <c r="E22"/>
  <c r="E23"/>
  <c r="E24"/>
  <c r="E25"/>
  <c r="E26"/>
  <c r="E27"/>
  <c r="E28"/>
  <c r="E29"/>
  <c r="G31"/>
  <c r="E31" l="1"/>
</calcChain>
</file>

<file path=xl/sharedStrings.xml><?xml version="1.0" encoding="utf-8"?>
<sst xmlns="http://schemas.openxmlformats.org/spreadsheetml/2006/main" count="248" uniqueCount="53">
  <si>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</si>
  <si>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</si>
  <si>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</si>
  <si>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</si>
  <si>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</si>
  <si>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</si>
  <si>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</si>
  <si>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</si>
  <si>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</si>
  <si>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</si>
  <si>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</si>
  <si>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</si>
  <si>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</si>
  <si>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</si>
  <si>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</si>
  <si>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</si>
  <si>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</si>
  <si>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</si>
  <si>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</si>
  <si>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</si>
  <si>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</si>
  <si>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</si>
  <si>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</si>
  <si>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</si>
  <si>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</si>
  <si>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</si>
  <si>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2025 год, рублей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</si>
  <si>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</si>
  <si>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</si>
  <si>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2025 год и на плановый период 2026 и 2027 годов"</t>
  </si>
  <si>
    <t>Распределение
иных межбюджетных трансфертов бюджетам поселений Тарского муниципального района на 2025 год и на плановый период 2026 и 2027 годов</t>
  </si>
  <si>
    <t>Сумма на 2027 год, рублей</t>
  </si>
  <si>
    <t>Таблица 1</t>
  </si>
  <si>
    <t>Таблица 2</t>
  </si>
  <si>
    <t>доплаты к пенсиям муниципальных служащих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</si>
  <si>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</si>
  <si>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 xml:space="preserve">на ремонт зданий учреждений культуры </t>
  </si>
  <si>
    <t>Нераспределенный остаток</t>
  </si>
  <si>
    <t>на содержание зданий учреждений культуры</t>
  </si>
  <si>
    <t>Таблица 3</t>
  </si>
  <si>
    <t>к решению Совета Тарского муниципального района Омской области "О внесении изменений в решение Совета Тарского муниципального района Омской области от 20 декабря 2024 года № 373/80 "О бюджете Тарского муниципального района Омской области на 2025 год и на плановый период 2026 и 2027 годов"</t>
  </si>
  <si>
    <t>на финансовое обеспечение расходов, связанных с оказанием финансовой помощи организациям в сфере жилищно-коммунального хозяйства в целях предупреждения банкротства и восстановления их платежеспособности</t>
  </si>
  <si>
    <t>Тарское городское поселение</t>
  </si>
  <si>
    <t>Таблица 4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</si>
  <si>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</si>
  <si>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 xml:space="preserve">на  осуществление расходов из средств резервного фонда Администрации Тарского муниципального района 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</si>
  <si>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</si>
  <si>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>на организацию и финансирование временного трудоустройства несовершеннолетних граждан в возрасте от 14 до 18 лет в свободное от учебы время</t>
  </si>
  <si>
    <t>Заливинское сельское поселение</t>
  </si>
  <si>
    <t>Приложение № 7</t>
  </si>
  <si>
    <t xml:space="preserve"> на ремонт объектов муниципальной собственности</t>
  </si>
  <si>
    <t>на ремонт объектов муниципальной собственности</t>
  </si>
  <si>
    <t>Таблица 5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</si>
</sst>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;\-#,##0.0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0" fillId="0" borderId="0" applyFont="0" applyFill="0" applyBorder="0" applyAlignment="0" applyProtection="0"/>
  </cellStyleXfs>
  <cellXfs count="71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4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2" fillId="0" borderId="1" xfId="1" applyFont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0" applyFont="1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11" fillId="0" borderId="0" xfId="0" applyFont="1" applyAlignment="1">
      <alignment horizontal="right"/>
    </xf>
    <xf numFmtId="0" fontId="2" fillId="0" borderId="0" xfId="1" applyFont="1" applyAlignment="1">
      <alignment horizontal="right" wrapText="1"/>
    </xf>
    <xf numFmtId="0" fontId="11" fillId="0" borderId="0" xfId="0" applyFont="1" applyAlignment="1">
      <alignment horizontal="right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right" vertical="center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2"/>
  <sheetViews>
    <sheetView showGridLines="0" view="pageBreakPreview" topLeftCell="H1" zoomScaleSheetLayoutView="100" workbookViewId="0">
      <selection activeCell="J11" sqref="J11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32" customFormat="1" ht="18.75">
      <c r="L1" s="54" t="s">
        <v>49</v>
      </c>
      <c r="M1" s="55"/>
    </row>
    <row r="2" spans="1:15" s="32" customFormat="1" ht="95.25" customHeight="1">
      <c r="J2" s="56" t="s">
        <v>40</v>
      </c>
      <c r="K2" s="57"/>
      <c r="L2" s="57"/>
      <c r="M2" s="57"/>
    </row>
    <row r="4" spans="1:15" s="20" customFormat="1" ht="18.75" customHeight="1">
      <c r="A4" s="18"/>
      <c r="B4" s="18"/>
      <c r="C4" s="18"/>
      <c r="D4" s="18"/>
      <c r="E4" s="18"/>
      <c r="F4" s="18"/>
      <c r="G4" s="18"/>
      <c r="H4" s="19"/>
      <c r="I4" s="19"/>
      <c r="J4" s="19"/>
      <c r="L4" s="19"/>
      <c r="M4" s="21" t="s">
        <v>28</v>
      </c>
    </row>
    <row r="5" spans="1:15" s="20" customFormat="1" ht="18.75" customHeight="1">
      <c r="A5" s="18"/>
      <c r="B5" s="19"/>
      <c r="C5" s="19"/>
      <c r="D5" s="19"/>
      <c r="E5" s="19"/>
      <c r="F5" s="19"/>
      <c r="G5" s="19"/>
      <c r="H5" s="19"/>
      <c r="I5" s="19"/>
      <c r="J5" s="58" t="s">
        <v>29</v>
      </c>
      <c r="K5" s="59"/>
      <c r="L5" s="59"/>
      <c r="M5" s="59"/>
    </row>
    <row r="6" spans="1:15" s="20" customFormat="1" ht="45.75" customHeight="1">
      <c r="A6" s="18"/>
      <c r="B6" s="19"/>
      <c r="C6" s="19"/>
      <c r="D6" s="19"/>
      <c r="E6" s="19"/>
      <c r="F6" s="19"/>
      <c r="G6" s="19"/>
      <c r="H6" s="26"/>
      <c r="I6" s="26"/>
      <c r="J6" s="59"/>
      <c r="K6" s="59"/>
      <c r="L6" s="59"/>
      <c r="M6" s="59"/>
    </row>
    <row r="7" spans="1:15" s="20" customFormat="1" ht="409.6" hidden="1" customHeight="1">
      <c r="A7" s="18"/>
      <c r="B7" s="18"/>
      <c r="C7" s="18"/>
      <c r="D7" s="18"/>
      <c r="E7" s="18"/>
      <c r="F7" s="18"/>
      <c r="G7" s="18"/>
      <c r="H7" s="18"/>
      <c r="I7" s="19"/>
      <c r="J7" s="19"/>
      <c r="K7" s="19"/>
      <c r="L7" s="19"/>
    </row>
    <row r="8" spans="1:15" ht="81" customHeight="1">
      <c r="A8" s="3"/>
      <c r="B8" s="62" t="s">
        <v>30</v>
      </c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4"/>
      <c r="O8" s="4"/>
    </row>
    <row r="9" spans="1:15" ht="17.25" customHeight="1">
      <c r="A9" s="3"/>
      <c r="B9" s="23"/>
      <c r="C9" s="23"/>
      <c r="D9" s="23"/>
      <c r="E9" s="23"/>
      <c r="F9" s="23"/>
      <c r="G9" s="23"/>
      <c r="H9" s="23"/>
      <c r="I9" s="23"/>
      <c r="J9" s="23"/>
      <c r="K9" s="23"/>
      <c r="L9" s="63" t="s">
        <v>32</v>
      </c>
      <c r="M9" s="63"/>
      <c r="N9" s="4"/>
      <c r="O9" s="4"/>
    </row>
    <row r="10" spans="1:15" s="8" customFormat="1" ht="18.75" customHeight="1">
      <c r="A10" s="5"/>
      <c r="B10" s="61" t="s">
        <v>22</v>
      </c>
      <c r="C10" s="61" t="s">
        <v>21</v>
      </c>
      <c r="D10" s="6"/>
      <c r="E10" s="61" t="s">
        <v>26</v>
      </c>
      <c r="F10" s="61" t="s">
        <v>25</v>
      </c>
      <c r="G10" s="61"/>
      <c r="H10" s="61" t="s">
        <v>27</v>
      </c>
      <c r="I10" s="61" t="s">
        <v>25</v>
      </c>
      <c r="J10" s="61"/>
      <c r="K10" s="61" t="s">
        <v>31</v>
      </c>
      <c r="L10" s="61" t="s">
        <v>25</v>
      </c>
      <c r="M10" s="61"/>
      <c r="N10" s="7"/>
      <c r="O10" s="7"/>
    </row>
    <row r="11" spans="1:15" s="8" customFormat="1" ht="409.5">
      <c r="A11" s="5"/>
      <c r="B11" s="61"/>
      <c r="C11" s="61"/>
      <c r="D11" s="6"/>
      <c r="E11" s="61"/>
      <c r="F11" s="22" t="s">
        <v>23</v>
      </c>
      <c r="G11" s="22" t="s">
        <v>24</v>
      </c>
      <c r="H11" s="61"/>
      <c r="I11" s="22" t="s">
        <v>23</v>
      </c>
      <c r="J11" s="22" t="s">
        <v>24</v>
      </c>
      <c r="K11" s="61"/>
      <c r="L11" s="22" t="s">
        <v>23</v>
      </c>
      <c r="M11" s="22" t="s">
        <v>24</v>
      </c>
      <c r="N11" s="7"/>
      <c r="O11" s="7"/>
    </row>
    <row r="12" spans="1:15" s="8" customFormat="1" ht="37.5">
      <c r="A12" s="9"/>
      <c r="B12" s="12">
        <v>1</v>
      </c>
      <c r="C12" s="10" t="s">
        <v>20</v>
      </c>
      <c r="D12" s="13">
        <v>540</v>
      </c>
      <c r="E12" s="16">
        <f t="shared" ref="E12:E30" si="0">F12+G12</f>
        <v>527269.17000000004</v>
      </c>
      <c r="F12" s="24">
        <v>527269.17000000004</v>
      </c>
      <c r="G12" s="15"/>
      <c r="H12" s="16"/>
      <c r="I12" s="24"/>
      <c r="J12" s="16"/>
      <c r="K12" s="16"/>
      <c r="L12" s="24"/>
      <c r="M12" s="15"/>
      <c r="N12" s="7" t="s">
        <v>0</v>
      </c>
      <c r="O12" s="7" t="s">
        <v>0</v>
      </c>
    </row>
    <row r="13" spans="1:15" s="8" customFormat="1" ht="37.5">
      <c r="A13" s="9"/>
      <c r="B13" s="12">
        <v>2</v>
      </c>
      <c r="C13" s="10" t="s">
        <v>19</v>
      </c>
      <c r="D13" s="13">
        <v>540</v>
      </c>
      <c r="E13" s="16">
        <f t="shared" si="0"/>
        <v>32410.52</v>
      </c>
      <c r="F13" s="24"/>
      <c r="G13" s="15">
        <v>32410.52</v>
      </c>
      <c r="H13" s="16"/>
      <c r="I13" s="24"/>
      <c r="J13" s="16"/>
      <c r="K13" s="16"/>
      <c r="L13" s="24"/>
      <c r="M13" s="15"/>
      <c r="N13" s="7" t="s">
        <v>0</v>
      </c>
      <c r="O13" s="7" t="s">
        <v>0</v>
      </c>
    </row>
    <row r="14" spans="1:15" s="8" customFormat="1" ht="37.5">
      <c r="A14" s="9"/>
      <c r="B14" s="12">
        <v>3</v>
      </c>
      <c r="C14" s="10" t="s">
        <v>18</v>
      </c>
      <c r="D14" s="13">
        <v>540</v>
      </c>
      <c r="E14" s="16">
        <f t="shared" si="0"/>
        <v>126055.73000000001</v>
      </c>
      <c r="F14" s="24">
        <v>98159.21</v>
      </c>
      <c r="G14" s="15">
        <v>27896.52</v>
      </c>
      <c r="H14" s="16"/>
      <c r="I14" s="24"/>
      <c r="J14" s="16"/>
      <c r="K14" s="16"/>
      <c r="L14" s="24"/>
      <c r="M14" s="15"/>
      <c r="N14" s="7" t="s">
        <v>0</v>
      </c>
      <c r="O14" s="7" t="s">
        <v>0</v>
      </c>
    </row>
    <row r="15" spans="1:15" s="8" customFormat="1" ht="25.5" customHeight="1">
      <c r="A15" s="9"/>
      <c r="B15" s="12">
        <v>4</v>
      </c>
      <c r="C15" s="10" t="s">
        <v>17</v>
      </c>
      <c r="D15" s="13">
        <v>512</v>
      </c>
      <c r="E15" s="16">
        <f t="shared" si="0"/>
        <v>130686.06</v>
      </c>
      <c r="F15" s="24">
        <v>97914.42</v>
      </c>
      <c r="G15" s="15">
        <v>32771.64</v>
      </c>
      <c r="H15" s="16"/>
      <c r="I15" s="24"/>
      <c r="J15" s="16"/>
      <c r="K15" s="16"/>
      <c r="L15" s="24"/>
      <c r="M15" s="15"/>
      <c r="N15" s="7" t="s">
        <v>0</v>
      </c>
      <c r="O15" s="7" t="s">
        <v>0</v>
      </c>
    </row>
    <row r="16" spans="1:15" s="8" customFormat="1" ht="37.5">
      <c r="A16" s="9"/>
      <c r="B16" s="12">
        <v>5</v>
      </c>
      <c r="C16" s="10" t="s">
        <v>16</v>
      </c>
      <c r="D16" s="13">
        <v>512</v>
      </c>
      <c r="E16" s="16">
        <f t="shared" si="0"/>
        <v>55636.72</v>
      </c>
      <c r="F16" s="24">
        <v>37941.839999999997</v>
      </c>
      <c r="G16" s="15">
        <v>17694.88</v>
      </c>
      <c r="H16" s="16"/>
      <c r="I16" s="24"/>
      <c r="J16" s="16"/>
      <c r="K16" s="16"/>
      <c r="L16" s="24"/>
      <c r="M16" s="15"/>
      <c r="N16" s="7" t="s">
        <v>0</v>
      </c>
      <c r="O16" s="7" t="s">
        <v>0</v>
      </c>
    </row>
    <row r="17" spans="1:15" s="8" customFormat="1" ht="45" customHeight="1">
      <c r="A17" s="9"/>
      <c r="B17" s="12">
        <v>6</v>
      </c>
      <c r="C17" s="10" t="s">
        <v>15</v>
      </c>
      <c r="D17" s="13">
        <v>540</v>
      </c>
      <c r="E17" s="16">
        <f t="shared" si="0"/>
        <v>173562.38999999998</v>
      </c>
      <c r="F17" s="24">
        <v>19093.310000000001</v>
      </c>
      <c r="G17" s="15">
        <v>154469.07999999999</v>
      </c>
      <c r="H17" s="16"/>
      <c r="I17" s="24"/>
      <c r="J17" s="16"/>
      <c r="K17" s="16"/>
      <c r="L17" s="24"/>
      <c r="M17" s="15"/>
      <c r="N17" s="7" t="s">
        <v>0</v>
      </c>
      <c r="O17" s="7" t="s">
        <v>0</v>
      </c>
    </row>
    <row r="18" spans="1:15" s="8" customFormat="1" ht="51.75" customHeight="1">
      <c r="A18" s="9"/>
      <c r="B18" s="12">
        <v>7</v>
      </c>
      <c r="C18" s="10" t="s">
        <v>14</v>
      </c>
      <c r="D18" s="13">
        <v>512</v>
      </c>
      <c r="E18" s="16">
        <f t="shared" si="0"/>
        <v>56564.36</v>
      </c>
      <c r="F18" s="24">
        <v>26681.68</v>
      </c>
      <c r="G18" s="15">
        <v>29882.68</v>
      </c>
      <c r="H18" s="16"/>
      <c r="I18" s="24"/>
      <c r="J18" s="16"/>
      <c r="K18" s="16"/>
      <c r="L18" s="24"/>
      <c r="M18" s="15"/>
      <c r="N18" s="7" t="s">
        <v>0</v>
      </c>
      <c r="O18" s="7" t="s">
        <v>0</v>
      </c>
    </row>
    <row r="19" spans="1:15" s="8" customFormat="1" ht="37.5">
      <c r="A19" s="9"/>
      <c r="B19" s="12">
        <v>8</v>
      </c>
      <c r="C19" s="10" t="s">
        <v>13</v>
      </c>
      <c r="D19" s="13">
        <v>512</v>
      </c>
      <c r="E19" s="16">
        <f t="shared" si="0"/>
        <v>35209.199999999997</v>
      </c>
      <c r="F19" s="24"/>
      <c r="G19" s="15">
        <v>35209.199999999997</v>
      </c>
      <c r="H19" s="16"/>
      <c r="I19" s="24"/>
      <c r="J19" s="16"/>
      <c r="K19" s="16"/>
      <c r="L19" s="24"/>
      <c r="M19" s="15"/>
      <c r="N19" s="7" t="s">
        <v>0</v>
      </c>
      <c r="O19" s="7" t="s">
        <v>0</v>
      </c>
    </row>
    <row r="20" spans="1:15" s="8" customFormat="1" ht="37.5">
      <c r="A20" s="9"/>
      <c r="B20" s="12">
        <v>9</v>
      </c>
      <c r="C20" s="10" t="s">
        <v>12</v>
      </c>
      <c r="D20" s="13">
        <v>540</v>
      </c>
      <c r="E20" s="16">
        <f t="shared" si="0"/>
        <v>119930.02</v>
      </c>
      <c r="F20" s="24">
        <v>73435.820000000007</v>
      </c>
      <c r="G20" s="15">
        <v>46494.2</v>
      </c>
      <c r="H20" s="16"/>
      <c r="I20" s="24"/>
      <c r="J20" s="16"/>
      <c r="K20" s="16"/>
      <c r="L20" s="24"/>
      <c r="M20" s="15"/>
      <c r="N20" s="7" t="s">
        <v>0</v>
      </c>
      <c r="O20" s="7" t="s">
        <v>0</v>
      </c>
    </row>
    <row r="21" spans="1:15" s="8" customFormat="1" ht="37.5">
      <c r="A21" s="9"/>
      <c r="B21" s="12">
        <v>10</v>
      </c>
      <c r="C21" s="10" t="s">
        <v>11</v>
      </c>
      <c r="D21" s="13">
        <v>540</v>
      </c>
      <c r="E21" s="16">
        <f t="shared" si="0"/>
        <v>37941.839999999997</v>
      </c>
      <c r="F21" s="24">
        <v>37941.839999999997</v>
      </c>
      <c r="G21" s="15"/>
      <c r="H21" s="16"/>
      <c r="I21" s="24"/>
      <c r="J21" s="16"/>
      <c r="K21" s="16"/>
      <c r="L21" s="24"/>
      <c r="M21" s="15"/>
      <c r="N21" s="7" t="s">
        <v>0</v>
      </c>
      <c r="O21" s="7" t="s">
        <v>0</v>
      </c>
    </row>
    <row r="22" spans="1:15" s="8" customFormat="1" ht="37.5">
      <c r="A22" s="9"/>
      <c r="B22" s="12">
        <v>11</v>
      </c>
      <c r="C22" s="10" t="s">
        <v>10</v>
      </c>
      <c r="D22" s="13">
        <v>540</v>
      </c>
      <c r="E22" s="16">
        <f t="shared" si="0"/>
        <v>291453.54000000004</v>
      </c>
      <c r="F22" s="24">
        <v>178693.82</v>
      </c>
      <c r="G22" s="15">
        <v>112759.72</v>
      </c>
      <c r="H22" s="16"/>
      <c r="I22" s="24"/>
      <c r="J22" s="16"/>
      <c r="K22" s="16"/>
      <c r="L22" s="24"/>
      <c r="M22" s="15"/>
      <c r="N22" s="7" t="s">
        <v>0</v>
      </c>
      <c r="O22" s="7" t="s">
        <v>0</v>
      </c>
    </row>
    <row r="23" spans="1:15" s="8" customFormat="1" ht="37.5">
      <c r="A23" s="9"/>
      <c r="B23" s="12">
        <v>12</v>
      </c>
      <c r="C23" s="10" t="s">
        <v>9</v>
      </c>
      <c r="D23" s="13">
        <v>540</v>
      </c>
      <c r="E23" s="16">
        <f t="shared" si="0"/>
        <v>14687.16</v>
      </c>
      <c r="F23" s="24">
        <v>14687.16</v>
      </c>
      <c r="G23" s="15"/>
      <c r="H23" s="16"/>
      <c r="I23" s="24"/>
      <c r="J23" s="16"/>
      <c r="K23" s="16"/>
      <c r="L23" s="24"/>
      <c r="M23" s="15"/>
      <c r="N23" s="7" t="s">
        <v>0</v>
      </c>
      <c r="O23" s="7" t="s">
        <v>0</v>
      </c>
    </row>
    <row r="24" spans="1:15" s="8" customFormat="1" ht="37.5">
      <c r="A24" s="9"/>
      <c r="B24" s="12">
        <v>13</v>
      </c>
      <c r="C24" s="10" t="s">
        <v>8</v>
      </c>
      <c r="D24" s="13">
        <v>540</v>
      </c>
      <c r="E24" s="16">
        <f t="shared" si="0"/>
        <v>399935.57999999996</v>
      </c>
      <c r="F24" s="24">
        <v>357142.86</v>
      </c>
      <c r="G24" s="15">
        <v>42792.72</v>
      </c>
      <c r="H24" s="16"/>
      <c r="I24" s="24"/>
      <c r="J24" s="16"/>
      <c r="K24" s="16"/>
      <c r="L24" s="24"/>
      <c r="M24" s="15"/>
      <c r="N24" s="7" t="s">
        <v>0</v>
      </c>
      <c r="O24" s="7" t="s">
        <v>0</v>
      </c>
    </row>
    <row r="25" spans="1:15" s="8" customFormat="1" ht="37.5">
      <c r="A25" s="9"/>
      <c r="B25" s="12">
        <v>14</v>
      </c>
      <c r="C25" s="10" t="s">
        <v>7</v>
      </c>
      <c r="D25" s="13">
        <v>540</v>
      </c>
      <c r="E25" s="16">
        <f t="shared" si="0"/>
        <v>268738.12</v>
      </c>
      <c r="F25" s="24">
        <v>169881.52</v>
      </c>
      <c r="G25" s="15">
        <v>98856.6</v>
      </c>
      <c r="H25" s="16"/>
      <c r="I25" s="24"/>
      <c r="J25" s="16"/>
      <c r="K25" s="16"/>
      <c r="L25" s="24"/>
      <c r="M25" s="15"/>
      <c r="N25" s="7" t="s">
        <v>0</v>
      </c>
      <c r="O25" s="7" t="s">
        <v>0</v>
      </c>
    </row>
    <row r="26" spans="1:15" s="8" customFormat="1" ht="37.5">
      <c r="A26" s="9"/>
      <c r="B26" s="12">
        <v>15</v>
      </c>
      <c r="C26" s="10" t="s">
        <v>6</v>
      </c>
      <c r="D26" s="13">
        <v>540</v>
      </c>
      <c r="E26" s="16">
        <f t="shared" si="0"/>
        <v>720619.25</v>
      </c>
      <c r="F26" s="24">
        <v>676833.45</v>
      </c>
      <c r="G26" s="15">
        <v>43785.8</v>
      </c>
      <c r="H26" s="16"/>
      <c r="I26" s="24"/>
      <c r="J26" s="16"/>
      <c r="K26" s="16"/>
      <c r="L26" s="24"/>
      <c r="M26" s="15"/>
      <c r="N26" s="7" t="s">
        <v>0</v>
      </c>
      <c r="O26" s="7" t="s">
        <v>0</v>
      </c>
    </row>
    <row r="27" spans="1:15" s="8" customFormat="1" ht="37.5">
      <c r="A27" s="9"/>
      <c r="B27" s="12">
        <v>16</v>
      </c>
      <c r="C27" s="10" t="s">
        <v>5</v>
      </c>
      <c r="D27" s="13">
        <v>512</v>
      </c>
      <c r="E27" s="16">
        <f t="shared" si="0"/>
        <v>10382.200000000001</v>
      </c>
      <c r="F27" s="24"/>
      <c r="G27" s="15">
        <v>10382.200000000001</v>
      </c>
      <c r="H27" s="16"/>
      <c r="I27" s="24"/>
      <c r="J27" s="16"/>
      <c r="K27" s="16"/>
      <c r="L27" s="24"/>
      <c r="M27" s="15"/>
      <c r="N27" s="7" t="s">
        <v>0</v>
      </c>
      <c r="O27" s="7" t="s">
        <v>0</v>
      </c>
    </row>
    <row r="28" spans="1:15" s="8" customFormat="1" ht="37.5">
      <c r="A28" s="9"/>
      <c r="B28" s="12">
        <v>17</v>
      </c>
      <c r="C28" s="10" t="s">
        <v>4</v>
      </c>
      <c r="D28" s="13">
        <v>540</v>
      </c>
      <c r="E28" s="16">
        <f t="shared" si="0"/>
        <v>125485.56999999999</v>
      </c>
      <c r="F28" s="24">
        <v>112846.37</v>
      </c>
      <c r="G28" s="15">
        <v>12639.2</v>
      </c>
      <c r="H28" s="16"/>
      <c r="I28" s="24"/>
      <c r="J28" s="16"/>
      <c r="K28" s="16"/>
      <c r="L28" s="24"/>
      <c r="M28" s="15"/>
      <c r="N28" s="7" t="s">
        <v>0</v>
      </c>
      <c r="O28" s="7" t="s">
        <v>0</v>
      </c>
    </row>
    <row r="29" spans="1:15" s="8" customFormat="1" ht="37.5">
      <c r="A29" s="9"/>
      <c r="B29" s="12">
        <v>18</v>
      </c>
      <c r="C29" s="10" t="s">
        <v>3</v>
      </c>
      <c r="D29" s="13">
        <v>540</v>
      </c>
      <c r="E29" s="16">
        <f t="shared" si="0"/>
        <v>63644.38</v>
      </c>
      <c r="F29" s="24">
        <v>63644.38</v>
      </c>
      <c r="G29" s="15"/>
      <c r="H29" s="16"/>
      <c r="I29" s="24"/>
      <c r="J29" s="16"/>
      <c r="K29" s="16"/>
      <c r="L29" s="24"/>
      <c r="M29" s="15"/>
      <c r="N29" s="7" t="s">
        <v>0</v>
      </c>
      <c r="O29" s="7" t="s">
        <v>0</v>
      </c>
    </row>
    <row r="30" spans="1:15" s="8" customFormat="1" ht="37.5">
      <c r="A30" s="9"/>
      <c r="B30" s="12">
        <v>19</v>
      </c>
      <c r="C30" s="10" t="s">
        <v>2</v>
      </c>
      <c r="D30" s="13">
        <v>540</v>
      </c>
      <c r="E30" s="16">
        <f t="shared" si="0"/>
        <v>73195.87</v>
      </c>
      <c r="F30" s="24">
        <v>7833.15</v>
      </c>
      <c r="G30" s="15">
        <v>65362.720000000001</v>
      </c>
      <c r="H30" s="16"/>
      <c r="I30" s="24"/>
      <c r="J30" s="16"/>
      <c r="K30" s="16"/>
      <c r="L30" s="24"/>
      <c r="M30" s="15"/>
      <c r="N30" s="7" t="s">
        <v>0</v>
      </c>
      <c r="O30" s="7" t="s">
        <v>0</v>
      </c>
    </row>
    <row r="31" spans="1:15" s="8" customFormat="1" ht="32.25" customHeight="1">
      <c r="A31" s="11"/>
      <c r="B31" s="60" t="s">
        <v>1</v>
      </c>
      <c r="C31" s="60"/>
      <c r="D31" s="14">
        <v>540</v>
      </c>
      <c r="E31" s="24">
        <f t="shared" ref="E31:F31" si="1">SUM(E12:E30)</f>
        <v>3263407.68</v>
      </c>
      <c r="F31" s="24">
        <f t="shared" si="1"/>
        <v>2499999.9999999995</v>
      </c>
      <c r="G31" s="24">
        <f>SUM(G12:G30)</f>
        <v>763407.67999999993</v>
      </c>
      <c r="H31" s="24"/>
      <c r="I31" s="17"/>
      <c r="J31" s="17"/>
      <c r="K31" s="17"/>
      <c r="L31" s="17"/>
      <c r="M31" s="17"/>
      <c r="N31" s="25" t="s">
        <v>0</v>
      </c>
      <c r="O31" s="7" t="s">
        <v>0</v>
      </c>
    </row>
    <row r="32" spans="1:15" ht="12.75" customHeight="1">
      <c r="A32" s="1"/>
      <c r="B32" s="1"/>
      <c r="C32" s="1"/>
      <c r="D32" s="1"/>
      <c r="E32" s="1"/>
      <c r="F32" s="1" t="s">
        <v>0</v>
      </c>
      <c r="G32" s="1" t="s">
        <v>0</v>
      </c>
      <c r="H32" s="1" t="s">
        <v>0</v>
      </c>
      <c r="I32" s="1" t="s">
        <v>0</v>
      </c>
      <c r="J32" s="1"/>
      <c r="K32" s="1" t="s">
        <v>0</v>
      </c>
      <c r="L32" s="1" t="s">
        <v>0</v>
      </c>
      <c r="M32" s="1" t="s">
        <v>0</v>
      </c>
      <c r="N32" s="1" t="s">
        <v>0</v>
      </c>
      <c r="O32" s="1" t="s">
        <v>0</v>
      </c>
    </row>
  </sheetData>
  <mergeCells count="14">
    <mergeCell ref="L1:M1"/>
    <mergeCell ref="J2:M2"/>
    <mergeCell ref="J5:M6"/>
    <mergeCell ref="B31:C31"/>
    <mergeCell ref="B10:B11"/>
    <mergeCell ref="C10:C11"/>
    <mergeCell ref="E10:E11"/>
    <mergeCell ref="F10:G10"/>
    <mergeCell ref="L10:M10"/>
    <mergeCell ref="B8:M8"/>
    <mergeCell ref="L9:M9"/>
    <mergeCell ref="K10:K11"/>
    <mergeCell ref="H10:H11"/>
    <mergeCell ref="I10:J10"/>
  </mergeCells>
  <pageMargins left="0.31496062992125984" right="0.35433070866141736" top="1.1023622047244095" bottom="0.51181102362204722" header="0.51181102362204722" footer="0.51181102362204722"/>
  <pageSetup paperSize="9" scale="57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showGridLines="0" view="pageBreakPreview" topLeftCell="H1" zoomScaleSheetLayoutView="100" workbookViewId="0">
      <selection activeCell="G34" sqref="G34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.5703125" style="2" customWidth="1"/>
    <col min="6" max="7" width="29.42578125" style="2" customWidth="1"/>
    <col min="8" max="8" width="17.5703125" style="2" customWidth="1"/>
    <col min="9" max="9" width="20" style="2" customWidth="1"/>
    <col min="10" max="11" width="29.42578125" style="2" customWidth="1"/>
    <col min="12" max="12" width="17.5703125" style="2" customWidth="1"/>
    <col min="13" max="13" width="18.7109375" style="2" customWidth="1"/>
    <col min="14" max="15" width="29.42578125" style="2" customWidth="1"/>
    <col min="16" max="16" width="17.5703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>
      <c r="A1" s="3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63" t="s">
        <v>33</v>
      </c>
      <c r="O1" s="63"/>
      <c r="P1" s="63"/>
      <c r="Q1" s="4"/>
      <c r="R1" s="4"/>
    </row>
    <row r="2" spans="1:18" s="8" customFormat="1" ht="18.75" customHeight="1">
      <c r="A2" s="5"/>
      <c r="B2" s="61" t="s">
        <v>22</v>
      </c>
      <c r="C2" s="61" t="s">
        <v>21</v>
      </c>
      <c r="D2" s="6"/>
      <c r="E2" s="61" t="s">
        <v>26</v>
      </c>
      <c r="F2" s="61" t="s">
        <v>25</v>
      </c>
      <c r="G2" s="61"/>
      <c r="H2" s="61"/>
      <c r="I2" s="61" t="s">
        <v>27</v>
      </c>
      <c r="J2" s="61" t="s">
        <v>25</v>
      </c>
      <c r="K2" s="61"/>
      <c r="L2" s="61"/>
      <c r="M2" s="61" t="s">
        <v>31</v>
      </c>
      <c r="N2" s="61" t="s">
        <v>25</v>
      </c>
      <c r="O2" s="61"/>
      <c r="P2" s="61"/>
      <c r="Q2" s="7"/>
      <c r="R2" s="7"/>
    </row>
    <row r="3" spans="1:18" s="8" customFormat="1" ht="281.25">
      <c r="A3" s="5"/>
      <c r="B3" s="61"/>
      <c r="C3" s="61"/>
      <c r="D3" s="6"/>
      <c r="E3" s="61"/>
      <c r="F3" s="30" t="s">
        <v>34</v>
      </c>
      <c r="G3" s="27" t="s">
        <v>35</v>
      </c>
      <c r="H3" s="30" t="s">
        <v>36</v>
      </c>
      <c r="I3" s="61"/>
      <c r="J3" s="30" t="s">
        <v>34</v>
      </c>
      <c r="K3" s="27" t="s">
        <v>35</v>
      </c>
      <c r="L3" s="30" t="s">
        <v>36</v>
      </c>
      <c r="M3" s="61"/>
      <c r="N3" s="30" t="s">
        <v>34</v>
      </c>
      <c r="O3" s="27" t="s">
        <v>35</v>
      </c>
      <c r="P3" s="30" t="s">
        <v>36</v>
      </c>
      <c r="Q3" s="7"/>
      <c r="R3" s="7"/>
    </row>
    <row r="4" spans="1:18" s="8" customFormat="1" ht="37.5">
      <c r="A4" s="5"/>
      <c r="B4" s="34">
        <v>1</v>
      </c>
      <c r="C4" s="33" t="s">
        <v>19</v>
      </c>
      <c r="D4" s="6"/>
      <c r="E4" s="36">
        <f>F4+G4</f>
        <v>1458078.4600000002</v>
      </c>
      <c r="F4" s="37">
        <v>384064.84</v>
      </c>
      <c r="G4" s="36">
        <v>1074013.6200000001</v>
      </c>
      <c r="H4" s="37"/>
      <c r="I4" s="34"/>
      <c r="J4" s="30"/>
      <c r="K4" s="34"/>
      <c r="L4" s="30"/>
      <c r="M4" s="34"/>
      <c r="N4" s="30"/>
      <c r="O4" s="34"/>
      <c r="P4" s="30"/>
      <c r="Q4" s="7"/>
      <c r="R4" s="7"/>
    </row>
    <row r="5" spans="1:18" s="8" customFormat="1" ht="37.5">
      <c r="A5" s="5"/>
      <c r="B5" s="34">
        <v>2</v>
      </c>
      <c r="C5" s="33" t="s">
        <v>18</v>
      </c>
      <c r="D5" s="6"/>
      <c r="E5" s="36">
        <f t="shared" ref="E5:E14" si="0">F5+G5</f>
        <v>192032.06</v>
      </c>
      <c r="F5" s="37">
        <v>192032.06</v>
      </c>
      <c r="G5" s="36"/>
      <c r="H5" s="37"/>
      <c r="I5" s="34"/>
      <c r="J5" s="30"/>
      <c r="K5" s="34"/>
      <c r="L5" s="30"/>
      <c r="M5" s="34"/>
      <c r="N5" s="30"/>
      <c r="O5" s="34"/>
      <c r="P5" s="30"/>
      <c r="Q5" s="7"/>
      <c r="R5" s="7"/>
    </row>
    <row r="6" spans="1:18" s="8" customFormat="1" ht="37.5">
      <c r="A6" s="5"/>
      <c r="B6" s="34">
        <v>3</v>
      </c>
      <c r="C6" s="33" t="s">
        <v>17</v>
      </c>
      <c r="D6" s="6"/>
      <c r="E6" s="36">
        <f t="shared" si="0"/>
        <v>525265.05000000005</v>
      </c>
      <c r="F6" s="37">
        <v>157117.04999999999</v>
      </c>
      <c r="G6" s="36">
        <v>368148</v>
      </c>
      <c r="H6" s="37"/>
      <c r="I6" s="34"/>
      <c r="J6" s="30"/>
      <c r="K6" s="34"/>
      <c r="L6" s="30"/>
      <c r="M6" s="34"/>
      <c r="N6" s="30"/>
      <c r="O6" s="34"/>
      <c r="P6" s="30"/>
      <c r="Q6" s="7"/>
      <c r="R6" s="7"/>
    </row>
    <row r="7" spans="1:18" s="8" customFormat="1" ht="37.5">
      <c r="A7" s="5"/>
      <c r="B7" s="34">
        <v>4</v>
      </c>
      <c r="C7" s="33" t="s">
        <v>16</v>
      </c>
      <c r="D7" s="6"/>
      <c r="E7" s="36">
        <f t="shared" si="0"/>
        <v>740806.78</v>
      </c>
      <c r="F7" s="37">
        <v>96016.03</v>
      </c>
      <c r="G7" s="36">
        <v>644790.75</v>
      </c>
      <c r="H7" s="37"/>
      <c r="I7" s="34"/>
      <c r="J7" s="30"/>
      <c r="K7" s="34"/>
      <c r="L7" s="30"/>
      <c r="M7" s="34"/>
      <c r="N7" s="30"/>
      <c r="O7" s="34"/>
      <c r="P7" s="30"/>
      <c r="Q7" s="7"/>
      <c r="R7" s="7"/>
    </row>
    <row r="8" spans="1:18" s="8" customFormat="1" ht="37.5">
      <c r="A8" s="5"/>
      <c r="B8" s="34">
        <v>5</v>
      </c>
      <c r="C8" s="33" t="s">
        <v>11</v>
      </c>
      <c r="D8" s="6"/>
      <c r="E8" s="36">
        <f t="shared" si="0"/>
        <v>819219.84</v>
      </c>
      <c r="F8" s="37"/>
      <c r="G8" s="36">
        <v>819219.84</v>
      </c>
      <c r="H8" s="37"/>
      <c r="I8" s="34"/>
      <c r="J8" s="30"/>
      <c r="K8" s="34"/>
      <c r="L8" s="30"/>
      <c r="M8" s="34"/>
      <c r="N8" s="30"/>
      <c r="O8" s="34"/>
      <c r="P8" s="30"/>
      <c r="Q8" s="7"/>
      <c r="R8" s="7"/>
    </row>
    <row r="9" spans="1:18" s="8" customFormat="1" ht="37.5">
      <c r="A9" s="5"/>
      <c r="B9" s="34">
        <v>6</v>
      </c>
      <c r="C9" s="33" t="s">
        <v>9</v>
      </c>
      <c r="D9" s="6"/>
      <c r="E9" s="36">
        <f t="shared" si="0"/>
        <v>1231945.9000000001</v>
      </c>
      <c r="F9" s="37">
        <v>96016.03</v>
      </c>
      <c r="G9" s="36">
        <v>1135929.8700000001</v>
      </c>
      <c r="H9" s="37"/>
      <c r="I9" s="34"/>
      <c r="J9" s="30"/>
      <c r="K9" s="34"/>
      <c r="L9" s="30"/>
      <c r="M9" s="34"/>
      <c r="N9" s="30"/>
      <c r="O9" s="34"/>
      <c r="P9" s="30"/>
      <c r="Q9" s="7"/>
      <c r="R9" s="7"/>
    </row>
    <row r="10" spans="1:18" s="8" customFormat="1" ht="37.5">
      <c r="A10" s="5"/>
      <c r="B10" s="34">
        <v>7</v>
      </c>
      <c r="C10" s="33" t="s">
        <v>8</v>
      </c>
      <c r="D10" s="6"/>
      <c r="E10" s="36">
        <f>F10+G10+H10</f>
        <v>2008666.2</v>
      </c>
      <c r="F10" s="37"/>
      <c r="G10" s="36">
        <v>1208666.2</v>
      </c>
      <c r="H10" s="37">
        <v>800000</v>
      </c>
      <c r="I10" s="34"/>
      <c r="J10" s="30"/>
      <c r="K10" s="34"/>
      <c r="L10" s="30"/>
      <c r="M10" s="34"/>
      <c r="N10" s="30"/>
      <c r="O10" s="34"/>
      <c r="P10" s="30"/>
      <c r="Q10" s="7"/>
      <c r="R10" s="7"/>
    </row>
    <row r="11" spans="1:18" s="8" customFormat="1" ht="37.5">
      <c r="A11" s="5"/>
      <c r="B11" s="34">
        <v>8</v>
      </c>
      <c r="C11" s="33" t="s">
        <v>6</v>
      </c>
      <c r="D11" s="6"/>
      <c r="E11" s="36">
        <f t="shared" si="0"/>
        <v>589980.77</v>
      </c>
      <c r="F11" s="37">
        <v>104744.76</v>
      </c>
      <c r="G11" s="36">
        <v>485236.01</v>
      </c>
      <c r="H11" s="37"/>
      <c r="I11" s="34"/>
      <c r="J11" s="30"/>
      <c r="K11" s="34"/>
      <c r="L11" s="30"/>
      <c r="M11" s="34"/>
      <c r="N11" s="30"/>
      <c r="O11" s="34"/>
      <c r="P11" s="30"/>
      <c r="Q11" s="7"/>
      <c r="R11" s="7"/>
    </row>
    <row r="12" spans="1:18" s="8" customFormat="1" ht="37.5">
      <c r="A12" s="5"/>
      <c r="B12" s="34">
        <v>9</v>
      </c>
      <c r="C12" s="33" t="s">
        <v>5</v>
      </c>
      <c r="D12" s="6"/>
      <c r="E12" s="36">
        <f t="shared" si="0"/>
        <v>1647205.09</v>
      </c>
      <c r="F12" s="37">
        <v>174574.6</v>
      </c>
      <c r="G12" s="36">
        <v>1472630.49</v>
      </c>
      <c r="H12" s="37"/>
      <c r="I12" s="34"/>
      <c r="J12" s="30"/>
      <c r="K12" s="34"/>
      <c r="L12" s="30"/>
      <c r="M12" s="34"/>
      <c r="N12" s="30"/>
      <c r="O12" s="34"/>
      <c r="P12" s="30"/>
      <c r="Q12" s="7"/>
      <c r="R12" s="7"/>
    </row>
    <row r="13" spans="1:18" s="8" customFormat="1" ht="37.5">
      <c r="A13" s="5"/>
      <c r="B13" s="34">
        <v>10</v>
      </c>
      <c r="C13" s="33" t="s">
        <v>4</v>
      </c>
      <c r="D13" s="6"/>
      <c r="E13" s="36">
        <f t="shared" si="0"/>
        <v>1354817.3</v>
      </c>
      <c r="F13" s="37">
        <v>96016.03</v>
      </c>
      <c r="G13" s="36">
        <v>1258801.27</v>
      </c>
      <c r="H13" s="37"/>
      <c r="I13" s="34"/>
      <c r="J13" s="30"/>
      <c r="K13" s="34"/>
      <c r="L13" s="30"/>
      <c r="M13" s="34"/>
      <c r="N13" s="30"/>
      <c r="O13" s="34"/>
      <c r="P13" s="30"/>
      <c r="Q13" s="7"/>
      <c r="R13" s="7"/>
    </row>
    <row r="14" spans="1:18" s="8" customFormat="1" ht="37.5">
      <c r="A14" s="5"/>
      <c r="B14" s="34">
        <v>11</v>
      </c>
      <c r="C14" s="33" t="s">
        <v>3</v>
      </c>
      <c r="D14" s="6"/>
      <c r="E14" s="36">
        <f t="shared" si="0"/>
        <v>1272536.4300000002</v>
      </c>
      <c r="F14" s="37">
        <v>174574.6</v>
      </c>
      <c r="G14" s="36">
        <v>1097961.83</v>
      </c>
      <c r="H14" s="37"/>
      <c r="I14" s="34"/>
      <c r="J14" s="30"/>
      <c r="K14" s="34"/>
      <c r="L14" s="30"/>
      <c r="M14" s="34"/>
      <c r="N14" s="30"/>
      <c r="O14" s="34"/>
      <c r="P14" s="30"/>
      <c r="Q14" s="7"/>
      <c r="R14" s="7"/>
    </row>
    <row r="15" spans="1:18" s="8" customFormat="1" ht="18.75">
      <c r="A15" s="9"/>
      <c r="B15" s="12">
        <v>12</v>
      </c>
      <c r="C15" s="29" t="s">
        <v>37</v>
      </c>
      <c r="D15" s="13">
        <v>540</v>
      </c>
      <c r="E15" s="36">
        <f>F15+G15+H15</f>
        <v>2887302.12</v>
      </c>
      <c r="F15" s="24"/>
      <c r="G15" s="24">
        <v>2887302.12</v>
      </c>
      <c r="H15" s="15"/>
      <c r="I15" s="16"/>
      <c r="J15" s="24"/>
      <c r="K15" s="24"/>
      <c r="L15" s="16"/>
      <c r="M15" s="16"/>
      <c r="N15" s="24"/>
      <c r="O15" s="24"/>
      <c r="P15" s="15"/>
      <c r="Q15" s="7" t="s">
        <v>0</v>
      </c>
      <c r="R15" s="7" t="s">
        <v>0</v>
      </c>
    </row>
    <row r="16" spans="1:18" s="8" customFormat="1" ht="32.25" customHeight="1">
      <c r="A16" s="11"/>
      <c r="B16" s="60" t="s">
        <v>1</v>
      </c>
      <c r="C16" s="60"/>
      <c r="D16" s="14">
        <v>540</v>
      </c>
      <c r="E16" s="24">
        <f>SUM(E4:E15)</f>
        <v>14727856</v>
      </c>
      <c r="F16" s="24">
        <f>SUM(F4:F15)</f>
        <v>1475156.0000000002</v>
      </c>
      <c r="G16" s="24">
        <f>SUM(G4:G15)</f>
        <v>12452700</v>
      </c>
      <c r="H16" s="24">
        <f>SUM(H4:H15)</f>
        <v>800000</v>
      </c>
      <c r="I16" s="24"/>
      <c r="J16" s="17"/>
      <c r="K16" s="17"/>
      <c r="L16" s="17"/>
      <c r="M16" s="17"/>
      <c r="N16" s="17"/>
      <c r="O16" s="17"/>
      <c r="P16" s="17"/>
      <c r="Q16" s="25" t="s">
        <v>0</v>
      </c>
      <c r="R16" s="7" t="s">
        <v>0</v>
      </c>
    </row>
    <row r="17" spans="1:18" ht="12.75" customHeight="1">
      <c r="A17" s="1"/>
      <c r="B17" s="1"/>
      <c r="C17" s="1"/>
      <c r="D17" s="1"/>
      <c r="E17" s="1"/>
      <c r="F17" s="1" t="s">
        <v>0</v>
      </c>
      <c r="G17" s="1"/>
      <c r="H17" s="1" t="s">
        <v>0</v>
      </c>
      <c r="I17" s="1" t="s">
        <v>0</v>
      </c>
      <c r="J17" s="1" t="s">
        <v>0</v>
      </c>
      <c r="K17" s="1"/>
      <c r="L17" s="1"/>
      <c r="M17" s="1" t="s">
        <v>0</v>
      </c>
      <c r="N17" s="1" t="s">
        <v>0</v>
      </c>
      <c r="O17" s="1"/>
      <c r="P17" s="1" t="s">
        <v>0</v>
      </c>
      <c r="Q17" s="1" t="s">
        <v>0</v>
      </c>
      <c r="R17" s="1" t="s">
        <v>0</v>
      </c>
    </row>
  </sheetData>
  <mergeCells count="10">
    <mergeCell ref="N2:P2"/>
    <mergeCell ref="B16:C16"/>
    <mergeCell ref="N1:P1"/>
    <mergeCell ref="B2:B3"/>
    <mergeCell ref="C2:C3"/>
    <mergeCell ref="E2:E3"/>
    <mergeCell ref="F2:H2"/>
    <mergeCell ref="I2:I3"/>
    <mergeCell ref="J2:L2"/>
    <mergeCell ref="M2:M3"/>
  </mergeCells>
  <pageMargins left="0.31496062992125984" right="0.35433070866141736" top="1.1023622047244095" bottom="0.51181102362204722" header="0.51181102362204722" footer="0.51181102362204722"/>
  <pageSetup paperSize="9" scale="41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"/>
  <sheetViews>
    <sheetView showGridLines="0" view="pageBreakPreview" topLeftCell="H1" zoomScaleSheetLayoutView="100" workbookViewId="0">
      <selection activeCell="N1" sqref="N1:P1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2.7109375" style="2" customWidth="1"/>
    <col min="6" max="8" width="29.42578125" style="2" customWidth="1"/>
    <col min="9" max="9" width="20" style="2" customWidth="1"/>
    <col min="10" max="12" width="29.42578125" style="2" customWidth="1"/>
    <col min="13" max="13" width="18.7109375" style="2" customWidth="1"/>
    <col min="14" max="16" width="29.42578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>
      <c r="A1" s="3"/>
      <c r="B1" s="28"/>
      <c r="C1" s="28"/>
      <c r="D1" s="28"/>
      <c r="E1" s="28"/>
      <c r="F1" s="28"/>
      <c r="G1" s="28"/>
      <c r="H1" s="43"/>
      <c r="I1" s="28"/>
      <c r="J1" s="28"/>
      <c r="K1" s="28"/>
      <c r="L1" s="43"/>
      <c r="M1" s="28"/>
      <c r="N1" s="63" t="s">
        <v>39</v>
      </c>
      <c r="O1" s="63"/>
      <c r="P1" s="70"/>
      <c r="Q1" s="4"/>
      <c r="R1" s="4"/>
    </row>
    <row r="2" spans="1:18" s="8" customFormat="1" ht="18.75" customHeight="1">
      <c r="A2" s="5"/>
      <c r="B2" s="61" t="s">
        <v>22</v>
      </c>
      <c r="C2" s="61" t="s">
        <v>21</v>
      </c>
      <c r="D2" s="6"/>
      <c r="E2" s="61" t="s">
        <v>26</v>
      </c>
      <c r="F2" s="64" t="s">
        <v>25</v>
      </c>
      <c r="G2" s="65"/>
      <c r="H2" s="44"/>
      <c r="I2" s="61" t="s">
        <v>27</v>
      </c>
      <c r="J2" s="61" t="s">
        <v>25</v>
      </c>
      <c r="K2" s="61"/>
      <c r="L2" s="42"/>
      <c r="M2" s="61" t="s">
        <v>31</v>
      </c>
      <c r="N2" s="64" t="s">
        <v>25</v>
      </c>
      <c r="O2" s="65"/>
      <c r="P2" s="66"/>
      <c r="Q2" s="7"/>
      <c r="R2" s="7"/>
    </row>
    <row r="3" spans="1:18" s="8" customFormat="1" ht="225">
      <c r="A3" s="5"/>
      <c r="B3" s="61"/>
      <c r="C3" s="61"/>
      <c r="D3" s="6"/>
      <c r="E3" s="61"/>
      <c r="F3" s="27" t="s">
        <v>41</v>
      </c>
      <c r="G3" s="31" t="s">
        <v>38</v>
      </c>
      <c r="H3" s="31" t="s">
        <v>47</v>
      </c>
      <c r="I3" s="61"/>
      <c r="J3" s="27" t="s">
        <v>41</v>
      </c>
      <c r="K3" s="31" t="s">
        <v>38</v>
      </c>
      <c r="L3" s="31" t="s">
        <v>47</v>
      </c>
      <c r="M3" s="61"/>
      <c r="N3" s="47" t="s">
        <v>41</v>
      </c>
      <c r="O3" s="48" t="s">
        <v>38</v>
      </c>
      <c r="P3" s="31" t="s">
        <v>47</v>
      </c>
      <c r="Q3" s="7"/>
      <c r="R3" s="7"/>
    </row>
    <row r="4" spans="1:18" s="8" customFormat="1" ht="37.5">
      <c r="A4" s="5"/>
      <c r="B4" s="46">
        <v>1</v>
      </c>
      <c r="C4" s="46" t="s">
        <v>20</v>
      </c>
      <c r="D4" s="6"/>
      <c r="E4" s="36">
        <f>F4+G4+H4</f>
        <v>63976.5</v>
      </c>
      <c r="F4" s="36"/>
      <c r="G4" s="36"/>
      <c r="H4" s="36">
        <v>63976.5</v>
      </c>
      <c r="I4" s="46"/>
      <c r="J4" s="46"/>
      <c r="K4" s="31"/>
      <c r="L4" s="31"/>
      <c r="M4" s="46"/>
      <c r="N4" s="47"/>
      <c r="O4" s="48"/>
      <c r="P4" s="31"/>
      <c r="Q4" s="7"/>
      <c r="R4" s="7"/>
    </row>
    <row r="5" spans="1:18" s="8" customFormat="1" ht="37.5">
      <c r="A5" s="5"/>
      <c r="B5" s="34">
        <v>2</v>
      </c>
      <c r="C5" s="33" t="s">
        <v>19</v>
      </c>
      <c r="D5" s="6"/>
      <c r="E5" s="36">
        <f t="shared" ref="E5:E23" si="0">F5+G5+H5</f>
        <v>893582.06</v>
      </c>
      <c r="F5" s="36"/>
      <c r="G5" s="36">
        <v>893582.06</v>
      </c>
      <c r="H5" s="36"/>
      <c r="I5" s="34"/>
      <c r="J5" s="34"/>
      <c r="K5" s="31"/>
      <c r="L5" s="31"/>
      <c r="M5" s="34"/>
      <c r="N5" s="34"/>
      <c r="O5" s="31"/>
      <c r="P5" s="31"/>
      <c r="Q5" s="7"/>
      <c r="R5" s="7"/>
    </row>
    <row r="6" spans="1:18" s="8" customFormat="1" ht="37.5">
      <c r="A6" s="5"/>
      <c r="B6" s="34">
        <v>3</v>
      </c>
      <c r="C6" s="33" t="s">
        <v>18</v>
      </c>
      <c r="D6" s="6"/>
      <c r="E6" s="36">
        <f t="shared" si="0"/>
        <v>356177.5</v>
      </c>
      <c r="F6" s="36"/>
      <c r="G6" s="36">
        <v>310480</v>
      </c>
      <c r="H6" s="36">
        <v>45697.5</v>
      </c>
      <c r="I6" s="34"/>
      <c r="J6" s="34"/>
      <c r="K6" s="31"/>
      <c r="L6" s="31"/>
      <c r="M6" s="34"/>
      <c r="N6" s="34"/>
      <c r="O6" s="31"/>
      <c r="P6" s="31"/>
      <c r="Q6" s="7"/>
      <c r="R6" s="7"/>
    </row>
    <row r="7" spans="1:18" s="8" customFormat="1" ht="37.5">
      <c r="A7" s="5"/>
      <c r="B7" s="34">
        <v>4</v>
      </c>
      <c r="C7" s="33" t="s">
        <v>17</v>
      </c>
      <c r="D7" s="6"/>
      <c r="E7" s="36">
        <f t="shared" si="0"/>
        <v>1831601.7</v>
      </c>
      <c r="F7" s="36">
        <v>700000</v>
      </c>
      <c r="G7" s="36">
        <v>1083290</v>
      </c>
      <c r="H7" s="36">
        <v>48311.7</v>
      </c>
      <c r="I7" s="34"/>
      <c r="J7" s="34"/>
      <c r="K7" s="31"/>
      <c r="L7" s="31"/>
      <c r="M7" s="34"/>
      <c r="N7" s="34"/>
      <c r="O7" s="31"/>
      <c r="P7" s="31"/>
      <c r="Q7" s="7"/>
      <c r="R7" s="7"/>
    </row>
    <row r="8" spans="1:18" s="8" customFormat="1" ht="37.5">
      <c r="A8" s="5"/>
      <c r="B8" s="46">
        <v>5</v>
      </c>
      <c r="C8" s="45" t="s">
        <v>48</v>
      </c>
      <c r="D8" s="6"/>
      <c r="E8" s="36">
        <f t="shared" si="0"/>
        <v>91395</v>
      </c>
      <c r="F8" s="36"/>
      <c r="G8" s="36"/>
      <c r="H8" s="36">
        <v>91395</v>
      </c>
      <c r="I8" s="46"/>
      <c r="J8" s="46"/>
      <c r="K8" s="31"/>
      <c r="L8" s="31"/>
      <c r="M8" s="46"/>
      <c r="N8" s="46"/>
      <c r="O8" s="31"/>
      <c r="P8" s="31"/>
      <c r="Q8" s="7"/>
      <c r="R8" s="7"/>
    </row>
    <row r="9" spans="1:18" s="8" customFormat="1" ht="37.5">
      <c r="A9" s="5"/>
      <c r="B9" s="46">
        <v>6</v>
      </c>
      <c r="C9" s="45" t="s">
        <v>15</v>
      </c>
      <c r="D9" s="6"/>
      <c r="E9" s="36">
        <f t="shared" si="0"/>
        <v>82255.5</v>
      </c>
      <c r="F9" s="36"/>
      <c r="G9" s="36"/>
      <c r="H9" s="36">
        <v>82255.5</v>
      </c>
      <c r="I9" s="46"/>
      <c r="J9" s="46"/>
      <c r="K9" s="31"/>
      <c r="L9" s="31"/>
      <c r="M9" s="46"/>
      <c r="N9" s="46"/>
      <c r="O9" s="31"/>
      <c r="P9" s="31"/>
      <c r="Q9" s="7"/>
      <c r="R9" s="7"/>
    </row>
    <row r="10" spans="1:18" s="8" customFormat="1" ht="37.5">
      <c r="A10" s="5"/>
      <c r="B10" s="34">
        <v>7</v>
      </c>
      <c r="C10" s="33" t="s">
        <v>16</v>
      </c>
      <c r="D10" s="6"/>
      <c r="E10" s="36">
        <f>F10+G10+H10</f>
        <v>1226080.53</v>
      </c>
      <c r="F10" s="36">
        <v>700000</v>
      </c>
      <c r="G10" s="36">
        <v>516941.03</v>
      </c>
      <c r="H10" s="36">
        <v>9139.5</v>
      </c>
      <c r="I10" s="34"/>
      <c r="J10" s="34"/>
      <c r="K10" s="31"/>
      <c r="L10" s="31"/>
      <c r="M10" s="34"/>
      <c r="N10" s="34"/>
      <c r="O10" s="31"/>
      <c r="P10" s="31"/>
      <c r="Q10" s="7"/>
      <c r="R10" s="7"/>
    </row>
    <row r="11" spans="1:18" s="8" customFormat="1" ht="37.5">
      <c r="A11" s="5"/>
      <c r="B11" s="34">
        <v>8</v>
      </c>
      <c r="C11" s="33" t="s">
        <v>14</v>
      </c>
      <c r="D11" s="6"/>
      <c r="E11" s="36">
        <f t="shared" si="0"/>
        <v>1886346.88</v>
      </c>
      <c r="F11" s="36"/>
      <c r="G11" s="36">
        <v>1767533.38</v>
      </c>
      <c r="H11" s="36">
        <v>118813.5</v>
      </c>
      <c r="I11" s="34"/>
      <c r="J11" s="34"/>
      <c r="K11" s="31"/>
      <c r="L11" s="31"/>
      <c r="M11" s="34"/>
      <c r="N11" s="34"/>
      <c r="O11" s="31"/>
      <c r="P11" s="31"/>
      <c r="Q11" s="7"/>
      <c r="R11" s="7"/>
    </row>
    <row r="12" spans="1:18" s="8" customFormat="1" ht="37.5">
      <c r="A12" s="5"/>
      <c r="B12" s="34">
        <v>9</v>
      </c>
      <c r="C12" s="33" t="s">
        <v>13</v>
      </c>
      <c r="D12" s="6"/>
      <c r="E12" s="36">
        <f t="shared" si="0"/>
        <v>1006512.68</v>
      </c>
      <c r="F12" s="36"/>
      <c r="G12" s="36">
        <v>1006512.68</v>
      </c>
      <c r="H12" s="36"/>
      <c r="I12" s="34"/>
      <c r="J12" s="34"/>
      <c r="K12" s="31"/>
      <c r="L12" s="31"/>
      <c r="M12" s="34"/>
      <c r="N12" s="34"/>
      <c r="O12" s="31"/>
      <c r="P12" s="31"/>
      <c r="Q12" s="7"/>
      <c r="R12" s="7"/>
    </row>
    <row r="13" spans="1:18" s="8" customFormat="1" ht="37.5">
      <c r="A13" s="5"/>
      <c r="B13" s="46">
        <v>10</v>
      </c>
      <c r="C13" s="45" t="s">
        <v>12</v>
      </c>
      <c r="D13" s="6"/>
      <c r="E13" s="36">
        <f t="shared" si="0"/>
        <v>36558</v>
      </c>
      <c r="F13" s="36"/>
      <c r="G13" s="36"/>
      <c r="H13" s="36">
        <v>36558</v>
      </c>
      <c r="I13" s="46"/>
      <c r="J13" s="46"/>
      <c r="K13" s="31"/>
      <c r="L13" s="31"/>
      <c r="M13" s="46"/>
      <c r="N13" s="46"/>
      <c r="O13" s="31"/>
      <c r="P13" s="31"/>
      <c r="Q13" s="7"/>
      <c r="R13" s="7"/>
    </row>
    <row r="14" spans="1:18" s="8" customFormat="1" ht="37.5">
      <c r="A14" s="5"/>
      <c r="B14" s="46">
        <v>11</v>
      </c>
      <c r="C14" s="45" t="s">
        <v>11</v>
      </c>
      <c r="D14" s="6"/>
      <c r="E14" s="36">
        <f t="shared" si="0"/>
        <v>118813.5</v>
      </c>
      <c r="F14" s="36"/>
      <c r="G14" s="36"/>
      <c r="H14" s="36">
        <v>118813.5</v>
      </c>
      <c r="I14" s="46"/>
      <c r="J14" s="46"/>
      <c r="K14" s="31"/>
      <c r="L14" s="31"/>
      <c r="M14" s="46"/>
      <c r="N14" s="46"/>
      <c r="O14" s="31"/>
      <c r="P14" s="31"/>
      <c r="Q14" s="7"/>
      <c r="R14" s="7"/>
    </row>
    <row r="15" spans="1:18" s="8" customFormat="1" ht="37.5">
      <c r="A15" s="5"/>
      <c r="B15" s="46">
        <v>12</v>
      </c>
      <c r="C15" s="45" t="s">
        <v>10</v>
      </c>
      <c r="D15" s="6"/>
      <c r="E15" s="36">
        <f t="shared" si="0"/>
        <v>109674</v>
      </c>
      <c r="F15" s="36"/>
      <c r="G15" s="36"/>
      <c r="H15" s="36">
        <v>109674</v>
      </c>
      <c r="I15" s="46"/>
      <c r="J15" s="46"/>
      <c r="K15" s="31"/>
      <c r="L15" s="31"/>
      <c r="M15" s="46"/>
      <c r="N15" s="46"/>
      <c r="O15" s="31"/>
      <c r="P15" s="31"/>
      <c r="Q15" s="7"/>
      <c r="R15" s="7"/>
    </row>
    <row r="16" spans="1:18" s="8" customFormat="1" ht="37.5">
      <c r="A16" s="5"/>
      <c r="B16" s="34">
        <v>13</v>
      </c>
      <c r="C16" s="33" t="s">
        <v>9</v>
      </c>
      <c r="D16" s="6"/>
      <c r="E16" s="36">
        <f t="shared" si="0"/>
        <v>91800</v>
      </c>
      <c r="F16" s="36"/>
      <c r="G16" s="36">
        <v>91800</v>
      </c>
      <c r="H16" s="36"/>
      <c r="I16" s="34"/>
      <c r="J16" s="34"/>
      <c r="K16" s="31"/>
      <c r="L16" s="31"/>
      <c r="M16" s="34"/>
      <c r="N16" s="34"/>
      <c r="O16" s="31"/>
      <c r="P16" s="31"/>
      <c r="Q16" s="7"/>
      <c r="R16" s="7"/>
    </row>
    <row r="17" spans="1:18" s="8" customFormat="1" ht="37.5">
      <c r="A17" s="5"/>
      <c r="B17" s="34">
        <v>14</v>
      </c>
      <c r="C17" s="33" t="s">
        <v>8</v>
      </c>
      <c r="D17" s="6"/>
      <c r="E17" s="36">
        <f t="shared" si="0"/>
        <v>848612.99</v>
      </c>
      <c r="F17" s="36"/>
      <c r="G17" s="36">
        <v>775496.99</v>
      </c>
      <c r="H17" s="36">
        <v>73116</v>
      </c>
      <c r="I17" s="34"/>
      <c r="J17" s="34"/>
      <c r="K17" s="31"/>
      <c r="L17" s="31"/>
      <c r="M17" s="34"/>
      <c r="N17" s="34"/>
      <c r="O17" s="31"/>
      <c r="P17" s="31"/>
      <c r="Q17" s="7"/>
      <c r="R17" s="7"/>
    </row>
    <row r="18" spans="1:18" s="8" customFormat="1" ht="37.5">
      <c r="A18" s="5"/>
      <c r="B18" s="46">
        <v>15</v>
      </c>
      <c r="C18" s="45" t="s">
        <v>6</v>
      </c>
      <c r="D18" s="6"/>
      <c r="E18" s="36">
        <f t="shared" si="0"/>
        <v>82255.5</v>
      </c>
      <c r="F18" s="36"/>
      <c r="G18" s="36"/>
      <c r="H18" s="36">
        <v>82255.5</v>
      </c>
      <c r="I18" s="46"/>
      <c r="J18" s="46"/>
      <c r="K18" s="31"/>
      <c r="L18" s="31"/>
      <c r="M18" s="46"/>
      <c r="N18" s="46"/>
      <c r="O18" s="31"/>
      <c r="P18" s="31"/>
      <c r="Q18" s="7"/>
      <c r="R18" s="7"/>
    </row>
    <row r="19" spans="1:18" s="8" customFormat="1" ht="37.5">
      <c r="A19" s="5"/>
      <c r="B19" s="34">
        <v>16</v>
      </c>
      <c r="C19" s="33" t="s">
        <v>5</v>
      </c>
      <c r="D19" s="6"/>
      <c r="E19" s="36">
        <f t="shared" si="0"/>
        <v>304064</v>
      </c>
      <c r="F19" s="36"/>
      <c r="G19" s="36">
        <v>304064</v>
      </c>
      <c r="H19" s="36"/>
      <c r="I19" s="34"/>
      <c r="J19" s="34"/>
      <c r="K19" s="31"/>
      <c r="L19" s="31"/>
      <c r="M19" s="34"/>
      <c r="N19" s="34"/>
      <c r="O19" s="31"/>
      <c r="P19" s="31"/>
      <c r="Q19" s="7"/>
      <c r="R19" s="7"/>
    </row>
    <row r="20" spans="1:18" s="8" customFormat="1" ht="37.5">
      <c r="A20" s="5"/>
      <c r="B20" s="34">
        <v>17</v>
      </c>
      <c r="C20" s="33" t="s">
        <v>4</v>
      </c>
      <c r="D20" s="6"/>
      <c r="E20" s="36">
        <f t="shared" si="0"/>
        <v>57418.5</v>
      </c>
      <c r="F20" s="36"/>
      <c r="G20" s="36">
        <v>30000</v>
      </c>
      <c r="H20" s="36">
        <v>27418.5</v>
      </c>
      <c r="I20" s="34"/>
      <c r="J20" s="34"/>
      <c r="K20" s="31"/>
      <c r="L20" s="31"/>
      <c r="M20" s="34"/>
      <c r="N20" s="34"/>
      <c r="O20" s="31"/>
      <c r="P20" s="31"/>
      <c r="Q20" s="7"/>
      <c r="R20" s="7"/>
    </row>
    <row r="21" spans="1:18" s="8" customFormat="1" ht="37.5">
      <c r="A21" s="5"/>
      <c r="B21" s="34">
        <v>18</v>
      </c>
      <c r="C21" s="33" t="s">
        <v>3</v>
      </c>
      <c r="D21" s="6"/>
      <c r="E21" s="36">
        <f t="shared" si="0"/>
        <v>2638315.2800000003</v>
      </c>
      <c r="F21" s="36"/>
      <c r="G21" s="36">
        <v>2581721.54</v>
      </c>
      <c r="H21" s="36">
        <v>56593.74</v>
      </c>
      <c r="I21" s="34"/>
      <c r="J21" s="34"/>
      <c r="K21" s="31"/>
      <c r="L21" s="31"/>
      <c r="M21" s="34"/>
      <c r="N21" s="34"/>
      <c r="O21" s="31"/>
      <c r="P21" s="31"/>
      <c r="Q21" s="7"/>
      <c r="R21" s="7"/>
    </row>
    <row r="22" spans="1:18" s="8" customFormat="1" ht="37.5">
      <c r="A22" s="5"/>
      <c r="B22" s="35">
        <v>19</v>
      </c>
      <c r="C22" s="38" t="s">
        <v>42</v>
      </c>
      <c r="D22" s="6"/>
      <c r="E22" s="36">
        <f t="shared" si="0"/>
        <v>20000000</v>
      </c>
      <c r="F22" s="36">
        <v>20000000</v>
      </c>
      <c r="G22" s="36"/>
      <c r="H22" s="36"/>
      <c r="I22" s="35"/>
      <c r="J22" s="35"/>
      <c r="K22" s="31"/>
      <c r="L22" s="31"/>
      <c r="M22" s="35"/>
      <c r="N22" s="35"/>
      <c r="O22" s="31"/>
      <c r="P22" s="31"/>
      <c r="Q22" s="7"/>
      <c r="R22" s="7"/>
    </row>
    <row r="23" spans="1:18" s="8" customFormat="1" ht="18.75">
      <c r="A23" s="9"/>
      <c r="B23" s="12">
        <v>20</v>
      </c>
      <c r="C23" s="29" t="s">
        <v>37</v>
      </c>
      <c r="D23" s="13">
        <v>540</v>
      </c>
      <c r="E23" s="36">
        <f t="shared" si="0"/>
        <v>2414678.3199999998</v>
      </c>
      <c r="F23" s="24"/>
      <c r="G23" s="24">
        <v>2414678.3199999998</v>
      </c>
      <c r="H23" s="24"/>
      <c r="I23" s="16"/>
      <c r="J23" s="24"/>
      <c r="K23" s="24"/>
      <c r="L23" s="24"/>
      <c r="M23" s="16"/>
      <c r="N23" s="24"/>
      <c r="O23" s="24"/>
      <c r="P23" s="24"/>
      <c r="Q23" s="7" t="s">
        <v>0</v>
      </c>
      <c r="R23" s="7" t="s">
        <v>0</v>
      </c>
    </row>
    <row r="24" spans="1:18" s="8" customFormat="1" ht="32.25" customHeight="1">
      <c r="A24" s="11"/>
      <c r="B24" s="60" t="s">
        <v>1</v>
      </c>
      <c r="C24" s="60"/>
      <c r="D24" s="14">
        <v>540</v>
      </c>
      <c r="E24" s="24">
        <f>SUM(E4:E23)</f>
        <v>34140118.439999998</v>
      </c>
      <c r="F24" s="24">
        <f>F22+F23+F7+F10</f>
        <v>21400000</v>
      </c>
      <c r="G24" s="24">
        <f>SUM(G5:G23)</f>
        <v>11776100</v>
      </c>
      <c r="H24" s="24">
        <f>SUM(H4:H23)</f>
        <v>964018.44</v>
      </c>
      <c r="I24" s="24"/>
      <c r="J24" s="17"/>
      <c r="K24" s="17"/>
      <c r="L24" s="17"/>
      <c r="M24" s="17"/>
      <c r="N24" s="17"/>
      <c r="O24" s="17"/>
      <c r="P24" s="17"/>
      <c r="Q24" s="25" t="s">
        <v>0</v>
      </c>
      <c r="R24" s="7" t="s">
        <v>0</v>
      </c>
    </row>
    <row r="25" spans="1:18" ht="12.75" customHeight="1">
      <c r="A25" s="1"/>
      <c r="B25" s="1"/>
      <c r="C25" s="1"/>
      <c r="D25" s="1"/>
      <c r="E25" s="1"/>
      <c r="F25" s="1" t="s">
        <v>0</v>
      </c>
      <c r="G25" s="1"/>
      <c r="H25" s="1"/>
      <c r="I25" s="1" t="s">
        <v>0</v>
      </c>
      <c r="J25" s="1" t="s">
        <v>0</v>
      </c>
      <c r="K25" s="1"/>
      <c r="L25" s="1"/>
      <c r="M25" s="1" t="s">
        <v>0</v>
      </c>
      <c r="N25" s="1" t="s">
        <v>0</v>
      </c>
      <c r="O25" s="1"/>
      <c r="P25" s="1"/>
      <c r="Q25" s="1" t="s">
        <v>0</v>
      </c>
      <c r="R25" s="1" t="s">
        <v>0</v>
      </c>
    </row>
  </sheetData>
  <mergeCells count="10">
    <mergeCell ref="B24:C24"/>
    <mergeCell ref="B2:B3"/>
    <mergeCell ref="C2:C3"/>
    <mergeCell ref="E2:E3"/>
    <mergeCell ref="I2:I3"/>
    <mergeCell ref="J2:K2"/>
    <mergeCell ref="M2:M3"/>
    <mergeCell ref="F2:G2"/>
    <mergeCell ref="N2:P2"/>
    <mergeCell ref="N1:P1"/>
  </mergeCells>
  <pageMargins left="0.31496062992125984" right="0.35433070866141736" top="1.1023622047244095" bottom="0.51181102362204722" header="0.51181102362204722" footer="0.51181102362204722"/>
  <pageSetup paperSize="9" scale="37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1"/>
  <sheetViews>
    <sheetView topLeftCell="I1" workbookViewId="0">
      <selection activeCell="N1" sqref="N1:P1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2.7109375" style="2" customWidth="1"/>
    <col min="6" max="6" width="26.42578125" style="2" customWidth="1"/>
    <col min="7" max="7" width="24" style="2" customWidth="1"/>
    <col min="8" max="8" width="26.42578125" style="2" customWidth="1"/>
    <col min="9" max="9" width="20" style="2" customWidth="1"/>
    <col min="10" max="10" width="26" style="2" customWidth="1"/>
    <col min="11" max="11" width="24" style="2" customWidth="1"/>
    <col min="12" max="12" width="25.85546875" style="2" customWidth="1"/>
    <col min="13" max="13" width="18.7109375" style="2" customWidth="1"/>
    <col min="14" max="14" width="22.42578125" style="2" customWidth="1"/>
    <col min="15" max="15" width="23" style="2" customWidth="1"/>
    <col min="16" max="16" width="20.28515625" style="2" customWidth="1"/>
    <col min="17" max="17" width="0" style="2" hidden="1" customWidth="1"/>
    <col min="18" max="244" width="9.140625" style="2" customWidth="1"/>
    <col min="245" max="16384" width="9.140625" style="2"/>
  </cols>
  <sheetData>
    <row r="1" spans="1:17" ht="17.25" customHeight="1">
      <c r="A1" s="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63" t="s">
        <v>43</v>
      </c>
      <c r="O1" s="63"/>
      <c r="P1" s="69"/>
      <c r="Q1" s="4"/>
    </row>
    <row r="2" spans="1:17" s="8" customFormat="1" ht="18.75" customHeight="1">
      <c r="A2" s="5"/>
      <c r="B2" s="61" t="s">
        <v>22</v>
      </c>
      <c r="C2" s="61" t="s">
        <v>21</v>
      </c>
      <c r="D2" s="6"/>
      <c r="E2" s="61" t="s">
        <v>26</v>
      </c>
      <c r="F2" s="64" t="s">
        <v>25</v>
      </c>
      <c r="G2" s="65"/>
      <c r="H2" s="44"/>
      <c r="I2" s="61" t="s">
        <v>27</v>
      </c>
      <c r="J2" s="61" t="s">
        <v>25</v>
      </c>
      <c r="K2" s="61"/>
      <c r="L2" s="42"/>
      <c r="M2" s="61" t="s">
        <v>31</v>
      </c>
      <c r="N2" s="61" t="s">
        <v>25</v>
      </c>
      <c r="O2" s="61"/>
      <c r="P2" s="6"/>
      <c r="Q2" s="7"/>
    </row>
    <row r="3" spans="1:17" s="8" customFormat="1" ht="206.25">
      <c r="A3" s="5"/>
      <c r="B3" s="61"/>
      <c r="C3" s="61"/>
      <c r="D3" s="6"/>
      <c r="E3" s="61"/>
      <c r="F3" s="42" t="s">
        <v>44</v>
      </c>
      <c r="G3" s="42" t="s">
        <v>45</v>
      </c>
      <c r="H3" s="42" t="s">
        <v>46</v>
      </c>
      <c r="I3" s="61"/>
      <c r="J3" s="42" t="s">
        <v>44</v>
      </c>
      <c r="K3" s="42" t="s">
        <v>45</v>
      </c>
      <c r="L3" s="42" t="s">
        <v>46</v>
      </c>
      <c r="M3" s="61"/>
      <c r="N3" s="42" t="s">
        <v>44</v>
      </c>
      <c r="O3" s="42" t="s">
        <v>45</v>
      </c>
      <c r="P3" s="40" t="s">
        <v>46</v>
      </c>
      <c r="Q3" s="7"/>
    </row>
    <row r="4" spans="1:17" s="8" customFormat="1" ht="37.5">
      <c r="A4" s="5"/>
      <c r="B4" s="42">
        <v>1</v>
      </c>
      <c r="C4" s="41" t="s">
        <v>20</v>
      </c>
      <c r="D4" s="6"/>
      <c r="E4" s="36">
        <f>F4+G4+H4</f>
        <v>20289.5</v>
      </c>
      <c r="F4" s="36">
        <v>20289.5</v>
      </c>
      <c r="G4" s="36"/>
      <c r="H4" s="36"/>
      <c r="I4" s="42"/>
      <c r="J4" s="42"/>
      <c r="K4" s="31"/>
      <c r="L4" s="31"/>
      <c r="M4" s="42"/>
      <c r="N4" s="42"/>
      <c r="O4" s="31"/>
      <c r="P4" s="6"/>
      <c r="Q4" s="7"/>
    </row>
    <row r="5" spans="1:17" s="8" customFormat="1" ht="37.5">
      <c r="A5" s="5"/>
      <c r="B5" s="42">
        <v>2</v>
      </c>
      <c r="C5" s="41" t="s">
        <v>17</v>
      </c>
      <c r="D5" s="6"/>
      <c r="E5" s="36">
        <f t="shared" ref="E5:E19" si="0">F5+G5+H5</f>
        <v>48044.130000000005</v>
      </c>
      <c r="F5" s="36">
        <v>18044.13</v>
      </c>
      <c r="G5" s="36">
        <v>30000</v>
      </c>
      <c r="H5" s="36"/>
      <c r="I5" s="42"/>
      <c r="J5" s="42"/>
      <c r="K5" s="31"/>
      <c r="L5" s="31"/>
      <c r="M5" s="42"/>
      <c r="N5" s="42"/>
      <c r="O5" s="31"/>
      <c r="P5" s="6"/>
      <c r="Q5" s="7"/>
    </row>
    <row r="6" spans="1:17" s="8" customFormat="1" ht="37.5">
      <c r="A6" s="5"/>
      <c r="B6" s="42">
        <v>3</v>
      </c>
      <c r="C6" s="41" t="s">
        <v>16</v>
      </c>
      <c r="D6" s="6"/>
      <c r="E6" s="36">
        <f t="shared" si="0"/>
        <v>54000</v>
      </c>
      <c r="F6" s="36"/>
      <c r="G6" s="36">
        <v>54000</v>
      </c>
      <c r="H6" s="36"/>
      <c r="I6" s="42"/>
      <c r="J6" s="42"/>
      <c r="K6" s="31"/>
      <c r="L6" s="31"/>
      <c r="M6" s="42"/>
      <c r="N6" s="42"/>
      <c r="O6" s="31"/>
      <c r="P6" s="6"/>
      <c r="Q6" s="7"/>
    </row>
    <row r="7" spans="1:17" s="8" customFormat="1" ht="37.5">
      <c r="A7" s="5"/>
      <c r="B7" s="42">
        <v>4</v>
      </c>
      <c r="C7" s="41" t="s">
        <v>14</v>
      </c>
      <c r="D7" s="6"/>
      <c r="E7" s="36">
        <f t="shared" si="0"/>
        <v>158697.62</v>
      </c>
      <c r="F7" s="36">
        <v>108697.62</v>
      </c>
      <c r="G7" s="36">
        <v>50000</v>
      </c>
      <c r="H7" s="36"/>
      <c r="I7" s="42"/>
      <c r="J7" s="42"/>
      <c r="K7" s="31"/>
      <c r="L7" s="31"/>
      <c r="M7" s="42"/>
      <c r="N7" s="42"/>
      <c r="O7" s="31"/>
      <c r="P7" s="6"/>
      <c r="Q7" s="7"/>
    </row>
    <row r="8" spans="1:17" s="8" customFormat="1" ht="37.5">
      <c r="A8" s="5"/>
      <c r="B8" s="42">
        <v>5</v>
      </c>
      <c r="C8" s="41" t="s">
        <v>15</v>
      </c>
      <c r="D8" s="6"/>
      <c r="E8" s="36">
        <f t="shared" si="0"/>
        <v>5000</v>
      </c>
      <c r="F8" s="36"/>
      <c r="G8" s="36"/>
      <c r="H8" s="36">
        <v>5000</v>
      </c>
      <c r="I8" s="42"/>
      <c r="J8" s="42"/>
      <c r="K8" s="31"/>
      <c r="L8" s="31"/>
      <c r="M8" s="42"/>
      <c r="N8" s="42"/>
      <c r="O8" s="31"/>
      <c r="P8" s="6"/>
      <c r="Q8" s="7"/>
    </row>
    <row r="9" spans="1:17" s="8" customFormat="1" ht="37.5">
      <c r="A9" s="5"/>
      <c r="B9" s="42">
        <v>6</v>
      </c>
      <c r="C9" s="41" t="s">
        <v>8</v>
      </c>
      <c r="D9" s="6"/>
      <c r="E9" s="36">
        <f t="shared" si="0"/>
        <v>87609.36</v>
      </c>
      <c r="F9" s="36">
        <v>72609.36</v>
      </c>
      <c r="G9" s="36"/>
      <c r="H9" s="36">
        <v>15000</v>
      </c>
      <c r="I9" s="42"/>
      <c r="J9" s="42"/>
      <c r="K9" s="31"/>
      <c r="L9" s="31"/>
      <c r="M9" s="42"/>
      <c r="N9" s="42"/>
      <c r="O9" s="31"/>
      <c r="P9" s="6"/>
      <c r="Q9" s="7"/>
    </row>
    <row r="10" spans="1:17" s="8" customFormat="1" ht="37.5">
      <c r="A10" s="5"/>
      <c r="B10" s="42">
        <v>7</v>
      </c>
      <c r="C10" s="41" t="s">
        <v>12</v>
      </c>
      <c r="D10" s="6"/>
      <c r="E10" s="36">
        <f t="shared" si="0"/>
        <v>35410</v>
      </c>
      <c r="F10" s="36"/>
      <c r="G10" s="36">
        <v>30410</v>
      </c>
      <c r="H10" s="36">
        <v>5000</v>
      </c>
      <c r="I10" s="42"/>
      <c r="J10" s="42"/>
      <c r="K10" s="31"/>
      <c r="L10" s="31"/>
      <c r="M10" s="42"/>
      <c r="N10" s="42"/>
      <c r="O10" s="31"/>
      <c r="P10" s="6"/>
      <c r="Q10" s="7"/>
    </row>
    <row r="11" spans="1:17" s="8" customFormat="1" ht="37.5">
      <c r="A11" s="5"/>
      <c r="B11" s="42">
        <v>8</v>
      </c>
      <c r="C11" s="41" t="s">
        <v>13</v>
      </c>
      <c r="D11" s="6"/>
      <c r="E11" s="36">
        <f t="shared" si="0"/>
        <v>59520</v>
      </c>
      <c r="F11" s="36"/>
      <c r="G11" s="36">
        <v>54520</v>
      </c>
      <c r="H11" s="36">
        <v>5000</v>
      </c>
      <c r="I11" s="42"/>
      <c r="J11" s="42"/>
      <c r="K11" s="31"/>
      <c r="L11" s="31"/>
      <c r="M11" s="42"/>
      <c r="N11" s="42"/>
      <c r="O11" s="31"/>
      <c r="P11" s="6"/>
      <c r="Q11" s="7"/>
    </row>
    <row r="12" spans="1:17" s="8" customFormat="1" ht="37.5">
      <c r="A12" s="5"/>
      <c r="B12" s="42">
        <v>9</v>
      </c>
      <c r="C12" s="41" t="s">
        <v>11</v>
      </c>
      <c r="D12" s="6"/>
      <c r="E12" s="36">
        <f t="shared" si="0"/>
        <v>5000</v>
      </c>
      <c r="F12" s="36"/>
      <c r="G12" s="36"/>
      <c r="H12" s="36">
        <v>5000</v>
      </c>
      <c r="I12" s="42"/>
      <c r="J12" s="42"/>
      <c r="K12" s="31"/>
      <c r="L12" s="31"/>
      <c r="M12" s="42"/>
      <c r="N12" s="42"/>
      <c r="O12" s="31"/>
      <c r="P12" s="6"/>
      <c r="Q12" s="7"/>
    </row>
    <row r="13" spans="1:17" s="8" customFormat="1" ht="37.5">
      <c r="A13" s="5"/>
      <c r="B13" s="42">
        <v>10</v>
      </c>
      <c r="C13" s="41" t="s">
        <v>9</v>
      </c>
      <c r="D13" s="6"/>
      <c r="E13" s="36">
        <f t="shared" si="0"/>
        <v>70000</v>
      </c>
      <c r="F13" s="36"/>
      <c r="G13" s="36">
        <v>70000</v>
      </c>
      <c r="H13" s="36"/>
      <c r="I13" s="42"/>
      <c r="J13" s="42"/>
      <c r="K13" s="31"/>
      <c r="L13" s="31"/>
      <c r="M13" s="42"/>
      <c r="N13" s="42"/>
      <c r="O13" s="31"/>
      <c r="P13" s="6"/>
      <c r="Q13" s="7"/>
    </row>
    <row r="14" spans="1:17" s="8" customFormat="1" ht="37.5">
      <c r="A14" s="5"/>
      <c r="B14" s="46">
        <v>11</v>
      </c>
      <c r="C14" s="45" t="s">
        <v>6</v>
      </c>
      <c r="D14" s="6"/>
      <c r="E14" s="36">
        <f t="shared" ref="E14" si="1">F14+G14+H14</f>
        <v>315289.5</v>
      </c>
      <c r="F14" s="36">
        <v>20289.5</v>
      </c>
      <c r="G14" s="36">
        <v>290000</v>
      </c>
      <c r="H14" s="36">
        <v>5000</v>
      </c>
      <c r="I14" s="46"/>
      <c r="J14" s="46"/>
      <c r="K14" s="31"/>
      <c r="L14" s="31"/>
      <c r="M14" s="46"/>
      <c r="N14" s="46"/>
      <c r="O14" s="31"/>
      <c r="P14" s="6"/>
      <c r="Q14" s="7"/>
    </row>
    <row r="15" spans="1:17" s="8" customFormat="1" ht="37.5">
      <c r="A15" s="5"/>
      <c r="B15" s="42">
        <v>12</v>
      </c>
      <c r="C15" s="41" t="s">
        <v>5</v>
      </c>
      <c r="D15" s="6"/>
      <c r="E15" s="36">
        <f t="shared" si="0"/>
        <v>32440</v>
      </c>
      <c r="F15" s="36"/>
      <c r="G15" s="36">
        <v>32440</v>
      </c>
      <c r="H15" s="36"/>
      <c r="I15" s="42"/>
      <c r="J15" s="42"/>
      <c r="K15" s="31"/>
      <c r="L15" s="31"/>
      <c r="M15" s="42"/>
      <c r="N15" s="42"/>
      <c r="O15" s="31"/>
      <c r="P15" s="6"/>
      <c r="Q15" s="7"/>
    </row>
    <row r="16" spans="1:17" s="8" customFormat="1" ht="37.5">
      <c r="A16" s="5"/>
      <c r="B16" s="42">
        <v>13</v>
      </c>
      <c r="C16" s="41" t="s">
        <v>42</v>
      </c>
      <c r="D16" s="6"/>
      <c r="E16" s="36">
        <f t="shared" si="0"/>
        <v>290000</v>
      </c>
      <c r="F16" s="36"/>
      <c r="G16" s="36">
        <v>290000</v>
      </c>
      <c r="H16" s="36"/>
      <c r="I16" s="42"/>
      <c r="J16" s="42"/>
      <c r="K16" s="31"/>
      <c r="L16" s="31"/>
      <c r="M16" s="42"/>
      <c r="N16" s="42"/>
      <c r="O16" s="31"/>
      <c r="P16" s="6"/>
      <c r="Q16" s="7"/>
    </row>
    <row r="17" spans="1:17" s="8" customFormat="1" ht="37.5">
      <c r="A17" s="5"/>
      <c r="B17" s="42">
        <v>14</v>
      </c>
      <c r="C17" s="41" t="s">
        <v>4</v>
      </c>
      <c r="D17" s="6"/>
      <c r="E17" s="36">
        <f t="shared" si="0"/>
        <v>29250</v>
      </c>
      <c r="F17" s="36"/>
      <c r="G17" s="36">
        <v>29250</v>
      </c>
      <c r="H17" s="36"/>
      <c r="I17" s="42"/>
      <c r="J17" s="42"/>
      <c r="K17" s="31"/>
      <c r="L17" s="31"/>
      <c r="M17" s="42"/>
      <c r="N17" s="42"/>
      <c r="O17" s="31"/>
      <c r="P17" s="6"/>
      <c r="Q17" s="7"/>
    </row>
    <row r="18" spans="1:17" s="8" customFormat="1" ht="37.5">
      <c r="A18" s="5"/>
      <c r="B18" s="42">
        <v>15</v>
      </c>
      <c r="C18" s="41" t="s">
        <v>2</v>
      </c>
      <c r="D18" s="6"/>
      <c r="E18" s="36">
        <f t="shared" si="0"/>
        <v>10000</v>
      </c>
      <c r="F18" s="36"/>
      <c r="G18" s="36"/>
      <c r="H18" s="36">
        <v>10000</v>
      </c>
      <c r="I18" s="42"/>
      <c r="J18" s="42"/>
      <c r="K18" s="31"/>
      <c r="L18" s="31"/>
      <c r="M18" s="42"/>
      <c r="N18" s="42"/>
      <c r="O18" s="31"/>
      <c r="P18" s="6"/>
      <c r="Q18" s="7"/>
    </row>
    <row r="19" spans="1:17" s="8" customFormat="1" ht="37.5">
      <c r="A19" s="5"/>
      <c r="B19" s="42">
        <v>16</v>
      </c>
      <c r="C19" s="41" t="s">
        <v>3</v>
      </c>
      <c r="D19" s="6"/>
      <c r="E19" s="36">
        <f t="shared" si="0"/>
        <v>5000</v>
      </c>
      <c r="F19" s="36"/>
      <c r="G19" s="36"/>
      <c r="H19" s="36">
        <v>5000</v>
      </c>
      <c r="I19" s="42"/>
      <c r="J19" s="42"/>
      <c r="K19" s="31"/>
      <c r="L19" s="31"/>
      <c r="M19" s="42"/>
      <c r="N19" s="42"/>
      <c r="O19" s="31"/>
      <c r="P19" s="6"/>
      <c r="Q19" s="7"/>
    </row>
    <row r="20" spans="1:17" s="8" customFormat="1" ht="32.25" customHeight="1">
      <c r="A20" s="11"/>
      <c r="B20" s="67" t="s">
        <v>1</v>
      </c>
      <c r="C20" s="68"/>
      <c r="D20" s="14">
        <v>540</v>
      </c>
      <c r="E20" s="24">
        <f>SUM(E4:E19)</f>
        <v>1225550.1099999999</v>
      </c>
      <c r="F20" s="24">
        <f>SUM(F4:F19)</f>
        <v>239930.11</v>
      </c>
      <c r="G20" s="24">
        <f>SUM(G4:G19)</f>
        <v>930620</v>
      </c>
      <c r="H20" s="24">
        <f>SUM(H4:H19)</f>
        <v>55000</v>
      </c>
      <c r="I20" s="24"/>
      <c r="J20" s="17"/>
      <c r="K20" s="17"/>
      <c r="L20" s="17"/>
      <c r="M20" s="17"/>
      <c r="N20" s="17"/>
      <c r="O20" s="17"/>
      <c r="P20" s="39" t="s">
        <v>0</v>
      </c>
      <c r="Q20" s="7" t="s">
        <v>0</v>
      </c>
    </row>
    <row r="21" spans="1:17" ht="12.75" customHeight="1">
      <c r="A21" s="1"/>
      <c r="B21" s="1"/>
      <c r="C21" s="1"/>
      <c r="D21" s="1"/>
      <c r="E21" s="1"/>
      <c r="F21" s="1" t="s">
        <v>0</v>
      </c>
      <c r="G21" s="1"/>
      <c r="H21" s="1"/>
      <c r="I21" s="1" t="s">
        <v>0</v>
      </c>
      <c r="J21" s="1" t="s">
        <v>0</v>
      </c>
      <c r="K21" s="1"/>
      <c r="L21" s="1"/>
      <c r="M21" s="1" t="s">
        <v>0</v>
      </c>
      <c r="N21" s="1" t="s">
        <v>0</v>
      </c>
      <c r="O21" s="1"/>
      <c r="P21" s="1" t="s">
        <v>0</v>
      </c>
      <c r="Q21" s="1" t="s">
        <v>0</v>
      </c>
    </row>
  </sheetData>
  <mergeCells count="10">
    <mergeCell ref="B20:C20"/>
    <mergeCell ref="B2:B3"/>
    <mergeCell ref="C2:C3"/>
    <mergeCell ref="E2:E3"/>
    <mergeCell ref="F2:G2"/>
    <mergeCell ref="I2:I3"/>
    <mergeCell ref="J2:K2"/>
    <mergeCell ref="M2:M3"/>
    <mergeCell ref="N2:O2"/>
    <mergeCell ref="N1:P1"/>
  </mergeCells>
  <pageMargins left="0.70866141732283472" right="0.70866141732283472" top="1.1417322834645669" bottom="0.74803149606299213" header="0.31496062992125984" footer="0.31496062992125984"/>
  <pageSetup paperSize="9" scale="4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6"/>
  <sheetViews>
    <sheetView tabSelected="1" workbookViewId="0">
      <selection activeCell="C10" sqref="C10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2.7109375" style="2" customWidth="1"/>
    <col min="6" max="6" width="26.42578125" style="2" customWidth="1"/>
    <col min="7" max="7" width="20" style="2" customWidth="1"/>
    <col min="8" max="8" width="26" style="2" customWidth="1"/>
    <col min="9" max="9" width="18.7109375" style="2" customWidth="1"/>
    <col min="10" max="10" width="22.42578125" style="2" customWidth="1"/>
    <col min="11" max="11" width="0" style="2" hidden="1" customWidth="1"/>
    <col min="12" max="238" width="9.140625" style="2" customWidth="1"/>
    <col min="239" max="16384" width="9.140625" style="2"/>
  </cols>
  <sheetData>
    <row r="1" spans="1:11" ht="17.25" customHeight="1">
      <c r="A1" s="3"/>
      <c r="B1" s="50"/>
      <c r="C1" s="50"/>
      <c r="D1" s="50"/>
      <c r="E1" s="50"/>
      <c r="F1" s="50"/>
      <c r="G1" s="50"/>
      <c r="H1" s="50"/>
      <c r="I1" s="50"/>
      <c r="J1" s="51" t="s">
        <v>52</v>
      </c>
      <c r="K1" s="4"/>
    </row>
    <row r="2" spans="1:11" s="8" customFormat="1" ht="18.75" customHeight="1">
      <c r="A2" s="5"/>
      <c r="B2" s="61" t="s">
        <v>22</v>
      </c>
      <c r="C2" s="61" t="s">
        <v>21</v>
      </c>
      <c r="D2" s="6"/>
      <c r="E2" s="61" t="s">
        <v>26</v>
      </c>
      <c r="F2" s="52" t="s">
        <v>25</v>
      </c>
      <c r="G2" s="61" t="s">
        <v>27</v>
      </c>
      <c r="H2" s="49" t="s">
        <v>25</v>
      </c>
      <c r="I2" s="61" t="s">
        <v>31</v>
      </c>
      <c r="J2" s="49" t="s">
        <v>25</v>
      </c>
      <c r="K2" s="7"/>
    </row>
    <row r="3" spans="1:11" s="8" customFormat="1" ht="75">
      <c r="A3" s="5"/>
      <c r="B3" s="61"/>
      <c r="C3" s="61"/>
      <c r="D3" s="6"/>
      <c r="E3" s="61"/>
      <c r="F3" s="49" t="s">
        <v>50</v>
      </c>
      <c r="G3" s="61"/>
      <c r="H3" s="49" t="s">
        <v>51</v>
      </c>
      <c r="I3" s="61"/>
      <c r="J3" s="53" t="s">
        <v>51</v>
      </c>
      <c r="K3" s="7"/>
    </row>
    <row r="4" spans="1:11" s="8" customFormat="1" ht="18.75">
      <c r="A4" s="5"/>
      <c r="B4" s="49">
        <v>1</v>
      </c>
      <c r="C4" s="49" t="s">
        <v>37</v>
      </c>
      <c r="D4" s="6"/>
      <c r="E4" s="36">
        <f>F4</f>
        <v>1000000</v>
      </c>
      <c r="F4" s="36">
        <v>1000000</v>
      </c>
      <c r="G4" s="49"/>
      <c r="H4" s="49"/>
      <c r="I4" s="49"/>
      <c r="J4" s="53"/>
      <c r="K4" s="7"/>
    </row>
    <row r="5" spans="1:11" s="8" customFormat="1" ht="32.25" customHeight="1">
      <c r="A5" s="11"/>
      <c r="B5" s="67" t="s">
        <v>1</v>
      </c>
      <c r="C5" s="68"/>
      <c r="D5" s="14">
        <v>540</v>
      </c>
      <c r="E5" s="24">
        <f>SUM(E4)</f>
        <v>1000000</v>
      </c>
      <c r="F5" s="24">
        <f>SUM(F4)</f>
        <v>1000000</v>
      </c>
      <c r="G5" s="24"/>
      <c r="H5" s="17"/>
      <c r="I5" s="17"/>
      <c r="J5" s="17"/>
      <c r="K5" s="7" t="s">
        <v>0</v>
      </c>
    </row>
    <row r="6" spans="1:11" ht="12.75" customHeight="1">
      <c r="A6" s="1"/>
      <c r="B6" s="1"/>
      <c r="C6" s="1"/>
      <c r="D6" s="1"/>
      <c r="E6" s="1"/>
      <c r="F6" s="1" t="s">
        <v>0</v>
      </c>
      <c r="G6" s="1" t="s">
        <v>0</v>
      </c>
      <c r="H6" s="1" t="s">
        <v>0</v>
      </c>
      <c r="I6" s="1" t="s">
        <v>0</v>
      </c>
      <c r="J6" s="1" t="s">
        <v>0</v>
      </c>
      <c r="K6" s="1" t="s">
        <v>0</v>
      </c>
    </row>
  </sheetData>
  <mergeCells count="6">
    <mergeCell ref="I2:I3"/>
    <mergeCell ref="B5:C5"/>
    <mergeCell ref="B2:B3"/>
    <mergeCell ref="C2:C3"/>
    <mergeCell ref="E2:E3"/>
    <mergeCell ref="G2:G3"/>
  </mergeCells>
  <pageMargins left="0.70866141732283472" right="0.70866141732283472" top="1.1417322834645669" bottom="0.74803149606299213" header="0.31496062992125984" footer="0.31496062992125984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Приложение №11 </vt:lpstr>
      <vt:lpstr>Таблица 2</vt:lpstr>
      <vt:lpstr>Таблица 3</vt:lpstr>
      <vt:lpstr>Таблица 4</vt:lpstr>
      <vt:lpstr>Таблица 5</vt:lpstr>
      <vt:lpstr>'Приложение №11 '!Область_печати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2025-05-27T03:37:48Z</cp:lastPrinted>
  <dcterms:created xsi:type="dcterms:W3CDTF">2017-10-30T13:20:53Z</dcterms:created>
  <dcterms:modified xsi:type="dcterms:W3CDTF">2025-05-28T05:36:38Z</dcterms:modified>
</cp:coreProperties>
</file>