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E5" i="8"/>
  <c r="D5"/>
  <c r="D4"/>
  <c r="D9" i="7"/>
  <c r="D5"/>
  <c r="D6"/>
  <c r="D7"/>
  <c r="D8"/>
  <c r="D4"/>
  <c r="G9"/>
  <c r="E9"/>
  <c r="F9"/>
  <c r="D23" i="5"/>
  <c r="F19" i="4"/>
  <c r="D6" i="5"/>
  <c r="G24"/>
  <c r="E24" l="1"/>
  <c r="D17" i="4"/>
  <c r="D11" i="5"/>
  <c r="G9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D13" i="5" l="1"/>
  <c r="D12"/>
  <c r="D10"/>
  <c r="D8"/>
  <c r="D7"/>
  <c r="E26" i="3"/>
  <c r="D24" i="5" l="1"/>
  <c r="D19" i="4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<sst xmlns="http://schemas.openxmlformats.org/spreadsheetml/2006/main" count="281" uniqueCount="65">
  <si>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</si>
  <si>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</si>
  <si>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</si>
  <si>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</si>
  <si>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</si>
  <si>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</si>
  <si>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</si>
  <si>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</si>
  <si>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</si>
  <si>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</si>
  <si>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</si>
  <si>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</si>
  <si>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</si>
  <si>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</si>
  <si>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</si>
  <si>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</si>
  <si>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</si>
  <si>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</si>
  <si>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</si>
  <si>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</si>
  <si>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</si>
  <si>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</si>
  <si>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</si>
  <si>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</si>
  <si>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</si>
  <si>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</si>
  <si>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</si>
  <si>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</si>
  <si>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</si>
  <si>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</si>
  <si>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</si>
  <si>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</si>
  <si>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</si>
  <si>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</si>
  <si>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</si>
  <si>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</si>
  <si>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</si>
  <si>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</si>
  <si>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</si>
  <si>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</si>
  <si>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</si>
  <si>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</si>
  <si>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</si>
  <si>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</si>
  <si>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</si>
  <si>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</si>
  <si>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</si>
  <si>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</si>
  <si>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</si>
  <si>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</si>
  <si>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</si>
  <si>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</si>
  <si>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</si>
  <si>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</si>
  <si>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</si>
  <si>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</si>
  <si>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</si>
  <si>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к Решению Совета Тарского муниципального района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</si>
  <si>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</si>
  <si>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</si>
  <si>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</si>
  <si>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</si>
  <si>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</si>
  <si>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</si>
  <si>
    <t>Приложение №8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</si>
</sst>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tabSelected="1" workbookViewId="0">
      <selection activeCell="C11" sqref="C11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91" t="s">
        <v>62</v>
      </c>
      <c r="C1" s="91"/>
      <c r="D1" s="91"/>
      <c r="E1" s="91"/>
      <c r="F1" s="91"/>
      <c r="G1" s="91"/>
      <c r="H1" s="91"/>
      <c r="I1" s="92"/>
    </row>
    <row r="2" spans="1:9" s="8" customFormat="1" ht="18.75" customHeight="1">
      <c r="A2" s="5"/>
      <c r="B2" s="93" t="s">
        <v>23</v>
      </c>
      <c r="C2" s="93" t="s">
        <v>22</v>
      </c>
      <c r="D2" s="93" t="s">
        <v>25</v>
      </c>
      <c r="E2" s="84" t="s">
        <v>24</v>
      </c>
      <c r="F2" s="93" t="s">
        <v>26</v>
      </c>
      <c r="G2" s="84" t="s">
        <v>24</v>
      </c>
      <c r="H2" s="94" t="s">
        <v>30</v>
      </c>
      <c r="I2" s="86" t="s">
        <v>24</v>
      </c>
    </row>
    <row r="3" spans="1:9" s="8" customFormat="1" ht="194.25" customHeight="1">
      <c r="A3" s="5"/>
      <c r="B3" s="93"/>
      <c r="C3" s="93"/>
      <c r="D3" s="93"/>
      <c r="E3" s="87" t="s">
        <v>63</v>
      </c>
      <c r="F3" s="93"/>
      <c r="G3" s="87" t="s">
        <v>63</v>
      </c>
      <c r="H3" s="93"/>
      <c r="I3" s="88" t="s">
        <v>63</v>
      </c>
    </row>
    <row r="4" spans="1:9" s="8" customFormat="1" ht="44.25" customHeight="1">
      <c r="A4" s="5"/>
      <c r="B4" s="85">
        <v>1</v>
      </c>
      <c r="C4" s="56" t="s">
        <v>44</v>
      </c>
      <c r="D4" s="78">
        <f>E4</f>
        <v>840000</v>
      </c>
      <c r="E4" s="47">
        <v>840000</v>
      </c>
      <c r="F4" s="47">
        <v>0</v>
      </c>
      <c r="G4" s="47">
        <v>0</v>
      </c>
      <c r="H4" s="47">
        <v>0</v>
      </c>
      <c r="I4" s="47">
        <v>0</v>
      </c>
    </row>
    <row r="5" spans="1:9" s="8" customFormat="1" ht="35.25" customHeight="1">
      <c r="A5" s="5"/>
      <c r="B5" s="89" t="s">
        <v>1</v>
      </c>
      <c r="C5" s="90"/>
      <c r="D5" s="78">
        <f>D4</f>
        <v>840000</v>
      </c>
      <c r="E5" s="47">
        <f>E4</f>
        <v>840000</v>
      </c>
      <c r="F5" s="77">
        <v>0</v>
      </c>
      <c r="G5" s="75">
        <v>0</v>
      </c>
      <c r="H5" s="77">
        <v>0</v>
      </c>
      <c r="I5" s="75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G3" sqref="G3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91" t="s">
        <v>54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  <c r="N1" s="95"/>
    </row>
    <row r="2" spans="1:15" s="8" customFormat="1" ht="18.75" customHeight="1">
      <c r="A2" s="5"/>
      <c r="B2" s="93" t="s">
        <v>23</v>
      </c>
      <c r="C2" s="93" t="s">
        <v>22</v>
      </c>
      <c r="D2" s="93" t="s">
        <v>25</v>
      </c>
      <c r="E2" s="94" t="s">
        <v>24</v>
      </c>
      <c r="F2" s="96"/>
      <c r="G2" s="97"/>
      <c r="H2" s="93" t="s">
        <v>26</v>
      </c>
      <c r="I2" s="94" t="s">
        <v>24</v>
      </c>
      <c r="J2" s="96"/>
      <c r="K2" s="97"/>
      <c r="L2" s="94" t="s">
        <v>30</v>
      </c>
      <c r="M2" s="94" t="s">
        <v>24</v>
      </c>
      <c r="N2" s="98"/>
      <c r="O2" s="99"/>
    </row>
    <row r="3" spans="1:15" s="8" customFormat="1" ht="249" customHeight="1">
      <c r="A3" s="5"/>
      <c r="B3" s="93"/>
      <c r="C3" s="93"/>
      <c r="D3" s="93"/>
      <c r="E3" s="35" t="s">
        <v>60</v>
      </c>
      <c r="F3" s="73" t="s">
        <v>59</v>
      </c>
      <c r="G3" s="82" t="s">
        <v>61</v>
      </c>
      <c r="H3" s="93"/>
      <c r="I3" s="35" t="s">
        <v>60</v>
      </c>
      <c r="J3" s="73" t="s">
        <v>59</v>
      </c>
      <c r="K3" s="82" t="s">
        <v>61</v>
      </c>
      <c r="L3" s="93"/>
      <c r="M3" s="37" t="s">
        <v>60</v>
      </c>
      <c r="N3" s="73" t="s">
        <v>59</v>
      </c>
      <c r="O3" s="83" t="s">
        <v>61</v>
      </c>
    </row>
    <row r="4" spans="1:15" s="8" customFormat="1" ht="48.75" customHeight="1">
      <c r="A4" s="5"/>
      <c r="B4" s="74">
        <v>1</v>
      </c>
      <c r="C4" s="56" t="s">
        <v>18</v>
      </c>
      <c r="D4" s="78">
        <f>E4+F4+G4</f>
        <v>1216931.28</v>
      </c>
      <c r="E4" s="79">
        <v>990000</v>
      </c>
      <c r="F4" s="47">
        <v>0</v>
      </c>
      <c r="G4" s="47">
        <v>226931.28</v>
      </c>
      <c r="H4" s="47">
        <v>0</v>
      </c>
      <c r="I4" s="47">
        <v>0</v>
      </c>
      <c r="J4" s="47">
        <v>0</v>
      </c>
      <c r="K4" s="47">
        <v>0</v>
      </c>
      <c r="L4" s="47">
        <v>0</v>
      </c>
      <c r="M4" s="80">
        <v>0</v>
      </c>
      <c r="N4" s="47">
        <v>0</v>
      </c>
      <c r="O4" s="47">
        <v>0</v>
      </c>
    </row>
    <row r="5" spans="1:15" s="8" customFormat="1" ht="48.75" customHeight="1">
      <c r="A5" s="5"/>
      <c r="B5" s="74">
        <v>2</v>
      </c>
      <c r="C5" s="56" t="s">
        <v>17</v>
      </c>
      <c r="D5" s="78">
        <f t="shared" ref="D5:D9" si="0">E5+F5+G5</f>
        <v>972243.6</v>
      </c>
      <c r="E5" s="79">
        <v>724056</v>
      </c>
      <c r="F5" s="47">
        <v>0</v>
      </c>
      <c r="G5" s="47">
        <v>248187.6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80">
        <v>0</v>
      </c>
      <c r="N5" s="47">
        <v>0</v>
      </c>
      <c r="O5" s="47">
        <v>0</v>
      </c>
    </row>
    <row r="6" spans="1:15" s="8" customFormat="1" ht="42" customHeight="1">
      <c r="A6" s="5"/>
      <c r="B6" s="70">
        <v>3</v>
      </c>
      <c r="C6" s="56" t="s">
        <v>14</v>
      </c>
      <c r="D6" s="78">
        <f t="shared" si="0"/>
        <v>3058566.73</v>
      </c>
      <c r="E6" s="47">
        <v>2480348.35</v>
      </c>
      <c r="F6" s="47">
        <v>0</v>
      </c>
      <c r="G6" s="47">
        <v>578218.38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80">
        <v>0</v>
      </c>
      <c r="N6" s="47">
        <v>0</v>
      </c>
      <c r="O6" s="47">
        <v>0</v>
      </c>
    </row>
    <row r="7" spans="1:15" s="8" customFormat="1" ht="42" customHeight="1">
      <c r="A7" s="5"/>
      <c r="B7" s="74">
        <v>4</v>
      </c>
      <c r="C7" s="56" t="s">
        <v>7</v>
      </c>
      <c r="D7" s="78">
        <f t="shared" si="0"/>
        <v>227630</v>
      </c>
      <c r="E7" s="47">
        <v>0</v>
      </c>
      <c r="F7" s="47">
        <v>0</v>
      </c>
      <c r="G7" s="47">
        <v>227630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80">
        <v>0</v>
      </c>
      <c r="N7" s="47">
        <v>0</v>
      </c>
      <c r="O7" s="47">
        <v>0</v>
      </c>
    </row>
    <row r="8" spans="1:15" s="8" customFormat="1" ht="44.25" customHeight="1">
      <c r="A8" s="5"/>
      <c r="B8" s="74">
        <v>5</v>
      </c>
      <c r="C8" s="56" t="s">
        <v>48</v>
      </c>
      <c r="D8" s="78">
        <f t="shared" si="0"/>
        <v>1672885</v>
      </c>
      <c r="E8" s="47">
        <v>0</v>
      </c>
      <c r="F8" s="47">
        <v>1672885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80">
        <v>0</v>
      </c>
      <c r="N8" s="47">
        <v>0</v>
      </c>
      <c r="O8" s="47">
        <v>0</v>
      </c>
    </row>
    <row r="9" spans="1:15" s="8" customFormat="1" ht="35.25" customHeight="1">
      <c r="A9" s="5"/>
      <c r="B9" s="89" t="s">
        <v>1</v>
      </c>
      <c r="C9" s="90"/>
      <c r="D9" s="78">
        <f t="shared" si="0"/>
        <v>7148256.6099999994</v>
      </c>
      <c r="E9" s="47">
        <f>E4+E5+E6</f>
        <v>4194404.3499999996</v>
      </c>
      <c r="F9" s="47">
        <f>F8</f>
        <v>1672885</v>
      </c>
      <c r="G9" s="47">
        <f>G4+G5+G6+G7</f>
        <v>1280967.26</v>
      </c>
      <c r="H9" s="77">
        <v>0</v>
      </c>
      <c r="I9" s="75">
        <v>0</v>
      </c>
      <c r="J9" s="75">
        <v>0</v>
      </c>
      <c r="K9" s="75">
        <v>0</v>
      </c>
      <c r="L9" s="77">
        <v>0</v>
      </c>
      <c r="M9" s="81">
        <v>0</v>
      </c>
      <c r="N9" s="75">
        <v>0</v>
      </c>
      <c r="O9" s="75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E7" sqref="E7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57"/>
      <c r="O1" s="4"/>
    </row>
    <row r="2" spans="1:15" s="2" customFormat="1" ht="17.25" customHeight="1">
      <c r="A2" s="3"/>
      <c r="B2" s="57"/>
      <c r="C2" s="57"/>
      <c r="D2" s="57"/>
      <c r="E2" s="57"/>
      <c r="F2" s="57"/>
      <c r="G2" s="33"/>
      <c r="H2" s="57"/>
      <c r="I2" s="57"/>
      <c r="J2" s="57"/>
      <c r="K2" s="57"/>
      <c r="L2" s="57"/>
      <c r="M2" s="34"/>
      <c r="N2" s="34"/>
      <c r="O2" s="34" t="s">
        <v>47</v>
      </c>
    </row>
    <row r="3" spans="1:15" s="8" customFormat="1" ht="18.75" customHeight="1">
      <c r="A3" s="5"/>
      <c r="B3" s="93" t="s">
        <v>23</v>
      </c>
      <c r="C3" s="93" t="s">
        <v>22</v>
      </c>
      <c r="D3" s="93" t="s">
        <v>25</v>
      </c>
      <c r="E3" s="94" t="s">
        <v>24</v>
      </c>
      <c r="F3" s="101"/>
      <c r="G3" s="96"/>
      <c r="H3" s="93" t="s">
        <v>26</v>
      </c>
      <c r="I3" s="94" t="s">
        <v>24</v>
      </c>
      <c r="J3" s="101"/>
      <c r="K3" s="96"/>
      <c r="L3" s="93" t="s">
        <v>30</v>
      </c>
      <c r="M3" s="94" t="s">
        <v>24</v>
      </c>
      <c r="N3" s="101"/>
      <c r="O3" s="99"/>
    </row>
    <row r="4" spans="1:15" s="8" customFormat="1" ht="230.25" customHeight="1">
      <c r="A4" s="5"/>
      <c r="B4" s="93"/>
      <c r="C4" s="93"/>
      <c r="D4" s="93"/>
      <c r="E4" s="35" t="s">
        <v>49</v>
      </c>
      <c r="F4" s="48" t="s">
        <v>50</v>
      </c>
      <c r="G4" s="36" t="s">
        <v>51</v>
      </c>
      <c r="H4" s="93"/>
      <c r="I4" s="35" t="s">
        <v>49</v>
      </c>
      <c r="J4" s="48" t="s">
        <v>50</v>
      </c>
      <c r="K4" s="30" t="s">
        <v>51</v>
      </c>
      <c r="L4" s="93"/>
      <c r="M4" s="35" t="s">
        <v>49</v>
      </c>
      <c r="N4" s="48" t="s">
        <v>50</v>
      </c>
      <c r="O4" s="38" t="s">
        <v>51</v>
      </c>
    </row>
    <row r="5" spans="1:15" s="8" customFormat="1" ht="60" customHeight="1">
      <c r="A5" s="5"/>
      <c r="B5" s="58">
        <v>1</v>
      </c>
      <c r="C5" s="10" t="s">
        <v>21</v>
      </c>
      <c r="D5" s="47">
        <f>E5+F5+G5</f>
        <v>172921.2</v>
      </c>
      <c r="E5" s="47">
        <v>52921.2</v>
      </c>
      <c r="F5" s="47">
        <v>120000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59">
        <v>0</v>
      </c>
      <c r="O5" s="59">
        <v>0</v>
      </c>
    </row>
    <row r="6" spans="1:15" s="8" customFormat="1" ht="39" customHeight="1">
      <c r="A6" s="5"/>
      <c r="B6" s="58">
        <v>2</v>
      </c>
      <c r="C6" s="10" t="s">
        <v>20</v>
      </c>
      <c r="D6" s="47">
        <f t="shared" ref="D6:D24" si="0">E6+F6+G6</f>
        <v>26460.6</v>
      </c>
      <c r="E6" s="47">
        <v>26460.6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N6" s="59">
        <v>0</v>
      </c>
      <c r="O6" s="59">
        <v>0</v>
      </c>
    </row>
    <row r="7" spans="1:15" s="8" customFormat="1" ht="39" customHeight="1">
      <c r="A7" s="5"/>
      <c r="B7" s="58">
        <v>3</v>
      </c>
      <c r="C7" s="10" t="s">
        <v>19</v>
      </c>
      <c r="D7" s="47">
        <f t="shared" si="0"/>
        <v>39690.9</v>
      </c>
      <c r="E7" s="47">
        <v>39690.9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59">
        <v>0</v>
      </c>
      <c r="O7" s="59">
        <v>0</v>
      </c>
    </row>
    <row r="8" spans="1:15" s="8" customFormat="1" ht="39" customHeight="1">
      <c r="A8" s="5"/>
      <c r="B8" s="58">
        <v>4</v>
      </c>
      <c r="C8" s="10" t="s">
        <v>18</v>
      </c>
      <c r="D8" s="47">
        <f t="shared" si="0"/>
        <v>19845.45</v>
      </c>
      <c r="E8" s="47">
        <v>19845.45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59">
        <v>0</v>
      </c>
      <c r="O8" s="59">
        <v>0</v>
      </c>
    </row>
    <row r="9" spans="1:15" s="8" customFormat="1" ht="46.5" customHeight="1">
      <c r="A9" s="5"/>
      <c r="B9" s="58">
        <v>5</v>
      </c>
      <c r="C9" s="10" t="s">
        <v>17</v>
      </c>
      <c r="D9" s="47">
        <f t="shared" si="0"/>
        <v>13230.3</v>
      </c>
      <c r="E9" s="47">
        <v>13230.3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  <c r="N9" s="59">
        <v>0</v>
      </c>
      <c r="O9" s="59">
        <v>0</v>
      </c>
    </row>
    <row r="10" spans="1:15" s="8" customFormat="1" ht="46.5" customHeight="1">
      <c r="A10" s="5"/>
      <c r="B10" s="58">
        <v>6</v>
      </c>
      <c r="C10" s="10" t="s">
        <v>16</v>
      </c>
      <c r="D10" s="47">
        <f t="shared" si="0"/>
        <v>191151.5</v>
      </c>
      <c r="E10" s="67">
        <v>66151.5</v>
      </c>
      <c r="F10" s="47">
        <v>125000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  <c r="N10" s="59">
        <v>0</v>
      </c>
      <c r="O10" s="59">
        <v>0</v>
      </c>
    </row>
    <row r="11" spans="1:15" s="8" customFormat="1" ht="46.5" customHeight="1">
      <c r="A11" s="5"/>
      <c r="B11" s="58">
        <v>7</v>
      </c>
      <c r="C11" s="10" t="s">
        <v>15</v>
      </c>
      <c r="D11" s="47">
        <f t="shared" si="0"/>
        <v>161921.20000000001</v>
      </c>
      <c r="E11" s="47">
        <v>52921.2</v>
      </c>
      <c r="F11" s="47">
        <v>109000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  <c r="N11" s="59">
        <v>0</v>
      </c>
      <c r="O11" s="59">
        <v>0</v>
      </c>
    </row>
    <row r="12" spans="1:15" s="8" customFormat="1" ht="46.5" customHeight="1">
      <c r="A12" s="5"/>
      <c r="B12" s="58">
        <v>8</v>
      </c>
      <c r="C12" s="10" t="s">
        <v>14</v>
      </c>
      <c r="D12" s="47">
        <f t="shared" si="0"/>
        <v>48075.75</v>
      </c>
      <c r="E12" s="47">
        <v>33075.75</v>
      </c>
      <c r="F12" s="47">
        <v>0</v>
      </c>
      <c r="G12" s="47">
        <v>15000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59">
        <v>0</v>
      </c>
      <c r="O12" s="59">
        <v>0</v>
      </c>
    </row>
    <row r="13" spans="1:15" s="8" customFormat="1" ht="46.5" customHeight="1">
      <c r="A13" s="5"/>
      <c r="B13" s="60"/>
      <c r="C13" s="10" t="s">
        <v>13</v>
      </c>
      <c r="D13" s="47">
        <f t="shared" si="0"/>
        <v>109000</v>
      </c>
      <c r="E13" s="47">
        <v>0</v>
      </c>
      <c r="F13" s="47">
        <v>109000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59">
        <v>0</v>
      </c>
      <c r="O13" s="59">
        <v>0</v>
      </c>
    </row>
    <row r="14" spans="1:15" s="8" customFormat="1" ht="38.25" customHeight="1">
      <c r="A14" s="5"/>
      <c r="B14" s="58">
        <v>9</v>
      </c>
      <c r="C14" s="10" t="s">
        <v>12</v>
      </c>
      <c r="D14" s="47">
        <f t="shared" si="0"/>
        <v>72766.649999999994</v>
      </c>
      <c r="E14" s="47">
        <v>72766.649999999994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59">
        <v>0</v>
      </c>
      <c r="O14" s="59">
        <v>0</v>
      </c>
    </row>
    <row r="15" spans="1:15" s="8" customFormat="1" ht="39.75" customHeight="1">
      <c r="A15" s="5"/>
      <c r="B15" s="58">
        <v>10</v>
      </c>
      <c r="C15" s="10" t="s">
        <v>11</v>
      </c>
      <c r="D15" s="47">
        <f t="shared" si="0"/>
        <v>166460.6</v>
      </c>
      <c r="E15" s="47">
        <v>26460.6</v>
      </c>
      <c r="F15" s="47">
        <v>125000</v>
      </c>
      <c r="G15" s="47">
        <v>15000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59">
        <v>0</v>
      </c>
      <c r="O15" s="59">
        <v>0</v>
      </c>
    </row>
    <row r="16" spans="1:15" s="8" customFormat="1" ht="42.75" customHeight="1">
      <c r="A16" s="5"/>
      <c r="B16" s="58">
        <v>11</v>
      </c>
      <c r="C16" s="10" t="s">
        <v>10</v>
      </c>
      <c r="D16" s="47">
        <f t="shared" si="0"/>
        <v>38075.75</v>
      </c>
      <c r="E16" s="47">
        <v>33075.75</v>
      </c>
      <c r="F16" s="47">
        <v>0</v>
      </c>
      <c r="G16" s="47">
        <v>5000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59">
        <v>0</v>
      </c>
      <c r="O16" s="59">
        <v>0</v>
      </c>
    </row>
    <row r="17" spans="1:15" s="8" customFormat="1" ht="42.75" customHeight="1">
      <c r="A17" s="5"/>
      <c r="B17" s="58">
        <v>12</v>
      </c>
      <c r="C17" s="10" t="s">
        <v>9</v>
      </c>
      <c r="D17" s="47">
        <f t="shared" si="0"/>
        <v>43075.75</v>
      </c>
      <c r="E17" s="47">
        <v>33075.75</v>
      </c>
      <c r="F17" s="47">
        <v>0</v>
      </c>
      <c r="G17" s="47">
        <v>10000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59">
        <v>0</v>
      </c>
      <c r="O17" s="59">
        <v>0</v>
      </c>
    </row>
    <row r="18" spans="1:15" s="8" customFormat="1" ht="42.75" customHeight="1">
      <c r="A18" s="5"/>
      <c r="B18" s="58">
        <v>13</v>
      </c>
      <c r="C18" s="10" t="s">
        <v>8</v>
      </c>
      <c r="D18" s="47">
        <f t="shared" si="0"/>
        <v>72766.649999999994</v>
      </c>
      <c r="E18" s="47">
        <v>72766.649999999994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59">
        <v>0</v>
      </c>
      <c r="O18" s="59">
        <v>0</v>
      </c>
    </row>
    <row r="19" spans="1:15" s="8" customFormat="1" ht="42.75" customHeight="1">
      <c r="A19" s="5"/>
      <c r="B19" s="58">
        <v>14</v>
      </c>
      <c r="C19" s="10" t="s">
        <v>7</v>
      </c>
      <c r="D19" s="47">
        <f t="shared" si="0"/>
        <v>191151.5</v>
      </c>
      <c r="E19" s="47">
        <v>66151.5</v>
      </c>
      <c r="F19" s="47">
        <v>120000</v>
      </c>
      <c r="G19" s="47">
        <v>5000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59">
        <v>0</v>
      </c>
      <c r="O19" s="59">
        <v>0</v>
      </c>
    </row>
    <row r="20" spans="1:15" s="8" customFormat="1" ht="42.75" customHeight="1">
      <c r="A20" s="5"/>
      <c r="B20" s="58">
        <v>15</v>
      </c>
      <c r="C20" s="10" t="s">
        <v>6</v>
      </c>
      <c r="D20" s="47">
        <f t="shared" si="0"/>
        <v>52921.2</v>
      </c>
      <c r="E20" s="47">
        <v>52921.2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59">
        <v>0</v>
      </c>
      <c r="O20" s="59">
        <v>0</v>
      </c>
    </row>
    <row r="21" spans="1:15" s="8" customFormat="1" ht="42.75" customHeight="1">
      <c r="A21" s="5"/>
      <c r="B21" s="58">
        <v>16</v>
      </c>
      <c r="C21" s="10" t="s">
        <v>4</v>
      </c>
      <c r="D21" s="47">
        <f t="shared" si="0"/>
        <v>39690.9</v>
      </c>
      <c r="E21" s="47">
        <v>39690.9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59">
        <v>0</v>
      </c>
      <c r="O21" s="59">
        <v>0</v>
      </c>
    </row>
    <row r="22" spans="1:15" s="8" customFormat="1" ht="42.75" customHeight="1">
      <c r="A22" s="5"/>
      <c r="B22" s="58">
        <v>17</v>
      </c>
      <c r="C22" s="10" t="s">
        <v>3</v>
      </c>
      <c r="D22" s="47">
        <f t="shared" si="0"/>
        <v>171306.05</v>
      </c>
      <c r="E22" s="47">
        <v>46306.05</v>
      </c>
      <c r="F22" s="47">
        <v>125000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59">
        <v>0</v>
      </c>
      <c r="O22" s="59">
        <v>0</v>
      </c>
    </row>
    <row r="23" spans="1:15" s="8" customFormat="1" ht="42.75" customHeight="1">
      <c r="A23" s="5"/>
      <c r="B23" s="58">
        <v>18</v>
      </c>
      <c r="C23" s="10" t="s">
        <v>2</v>
      </c>
      <c r="D23" s="47">
        <f t="shared" si="0"/>
        <v>114000</v>
      </c>
      <c r="E23" s="47">
        <v>0</v>
      </c>
      <c r="F23" s="47">
        <v>109000</v>
      </c>
      <c r="G23" s="47">
        <v>5000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59">
        <v>0</v>
      </c>
      <c r="O23" s="59">
        <v>0</v>
      </c>
    </row>
    <row r="24" spans="1:15" s="8" customFormat="1" ht="42.75" customHeight="1">
      <c r="A24" s="5"/>
      <c r="B24" s="58">
        <v>19</v>
      </c>
      <c r="C24" s="63" t="s">
        <v>48</v>
      </c>
      <c r="D24" s="47">
        <f t="shared" si="0"/>
        <v>281016.39</v>
      </c>
      <c r="E24" s="47">
        <v>31016.39</v>
      </c>
      <c r="F24" s="47">
        <v>250000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59">
        <v>0</v>
      </c>
      <c r="O24" s="59">
        <v>0</v>
      </c>
    </row>
    <row r="25" spans="1:15" s="8" customFormat="1" ht="35.25" customHeight="1">
      <c r="A25" s="5"/>
      <c r="B25" s="89" t="s">
        <v>1</v>
      </c>
      <c r="C25" s="90"/>
      <c r="D25" s="47">
        <f>D5+D6+D7+D8+D9+D10+D11+D12+D13+D14+D15+D16+D17+D18+D19+D20+D21+D22+D23+D24</f>
        <v>2025528.3399999999</v>
      </c>
      <c r="E25" s="47">
        <f>SUM(E5:E24)</f>
        <v>778528.34</v>
      </c>
      <c r="F25" s="47">
        <f>SUM(F5:F24)</f>
        <v>1192000</v>
      </c>
      <c r="G25" s="47">
        <f>SUM(G5:G24)</f>
        <v>55000</v>
      </c>
      <c r="H25" s="77">
        <v>0</v>
      </c>
      <c r="I25" s="75">
        <v>0</v>
      </c>
      <c r="J25" s="75">
        <v>0</v>
      </c>
      <c r="K25" s="75">
        <v>0</v>
      </c>
      <c r="L25" s="77">
        <v>0</v>
      </c>
      <c r="M25" s="75">
        <v>0</v>
      </c>
      <c r="N25" s="52">
        <v>0</v>
      </c>
      <c r="O25" s="53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7" zoomScale="82" zoomScaleNormal="82" workbookViewId="0">
      <selection activeCell="F9" sqref="F9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61"/>
      <c r="O1" s="4"/>
    </row>
    <row r="2" spans="1:15" s="2" customFormat="1" ht="17.25" customHeight="1">
      <c r="A2" s="3"/>
      <c r="B2" s="44"/>
      <c r="C2" s="44"/>
      <c r="D2" s="44"/>
      <c r="E2" s="44"/>
      <c r="F2" s="61"/>
      <c r="G2" s="33"/>
      <c r="H2" s="44"/>
      <c r="I2" s="44"/>
      <c r="J2" s="61"/>
      <c r="K2" s="44"/>
      <c r="L2" s="44"/>
      <c r="M2" s="34"/>
      <c r="N2" s="34"/>
      <c r="O2" s="34" t="s">
        <v>42</v>
      </c>
    </row>
    <row r="3" spans="1:15" s="8" customFormat="1" ht="18.75" customHeight="1">
      <c r="A3" s="5"/>
      <c r="B3" s="93" t="s">
        <v>23</v>
      </c>
      <c r="C3" s="93" t="s">
        <v>22</v>
      </c>
      <c r="D3" s="93" t="s">
        <v>25</v>
      </c>
      <c r="E3" s="94" t="s">
        <v>24</v>
      </c>
      <c r="F3" s="101"/>
      <c r="G3" s="96"/>
      <c r="H3" s="93" t="s">
        <v>26</v>
      </c>
      <c r="I3" s="94" t="s">
        <v>24</v>
      </c>
      <c r="J3" s="101"/>
      <c r="K3" s="96"/>
      <c r="L3" s="93" t="s">
        <v>30</v>
      </c>
      <c r="M3" s="94" t="s">
        <v>24</v>
      </c>
      <c r="N3" s="101"/>
      <c r="O3" s="99"/>
    </row>
    <row r="4" spans="1:15" s="8" customFormat="1" ht="155.25" customHeight="1">
      <c r="A4" s="5"/>
      <c r="B4" s="93"/>
      <c r="C4" s="93"/>
      <c r="D4" s="93"/>
      <c r="E4" s="48" t="s">
        <v>40</v>
      </c>
      <c r="F4" s="48" t="s">
        <v>52</v>
      </c>
      <c r="G4" s="48" t="s">
        <v>41</v>
      </c>
      <c r="H4" s="93"/>
      <c r="I4" s="48" t="s">
        <v>39</v>
      </c>
      <c r="J4" s="48" t="s">
        <v>52</v>
      </c>
      <c r="K4" s="48" t="s">
        <v>41</v>
      </c>
      <c r="L4" s="93"/>
      <c r="M4" s="49" t="s">
        <v>39</v>
      </c>
      <c r="N4" s="49" t="s">
        <v>52</v>
      </c>
      <c r="O4" s="50" t="s">
        <v>41</v>
      </c>
    </row>
    <row r="5" spans="1:15" s="8" customFormat="1" ht="56.25" customHeight="1">
      <c r="A5" s="5"/>
      <c r="B5" s="66">
        <v>1</v>
      </c>
      <c r="C5" s="66" t="s">
        <v>21</v>
      </c>
      <c r="D5" s="59">
        <f>E5+F5</f>
        <v>2279461.5900000003</v>
      </c>
      <c r="E5" s="59">
        <v>7255.72</v>
      </c>
      <c r="F5" s="46">
        <v>2272205.87</v>
      </c>
      <c r="G5" s="59">
        <v>0</v>
      </c>
      <c r="H5" s="59">
        <v>0</v>
      </c>
      <c r="I5" s="59">
        <v>0</v>
      </c>
      <c r="J5" s="59">
        <v>0</v>
      </c>
      <c r="K5" s="59">
        <v>0</v>
      </c>
      <c r="L5" s="59">
        <v>0</v>
      </c>
      <c r="M5" s="59">
        <v>0</v>
      </c>
      <c r="N5" s="59">
        <v>0</v>
      </c>
      <c r="O5" s="51">
        <v>0</v>
      </c>
    </row>
    <row r="6" spans="1:15" s="8" customFormat="1" ht="56.25" customHeight="1">
      <c r="A6" s="5"/>
      <c r="B6" s="71">
        <v>2</v>
      </c>
      <c r="C6" s="71" t="s">
        <v>20</v>
      </c>
      <c r="D6" s="59">
        <f>E6+F6+G6</f>
        <v>31248</v>
      </c>
      <c r="E6" s="59">
        <v>0</v>
      </c>
      <c r="F6" s="46">
        <v>0</v>
      </c>
      <c r="G6" s="59">
        <v>31248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1">
        <v>0</v>
      </c>
    </row>
    <row r="7" spans="1:15" s="8" customFormat="1" ht="39" customHeight="1">
      <c r="A7" s="5"/>
      <c r="B7" s="66">
        <v>3</v>
      </c>
      <c r="C7" s="45" t="s">
        <v>18</v>
      </c>
      <c r="D7" s="59">
        <f t="shared" ref="D7:D13" si="0">E7+G7</f>
        <v>72757.759999999995</v>
      </c>
      <c r="E7" s="59">
        <v>19757.759999999998</v>
      </c>
      <c r="F7" s="59">
        <v>0</v>
      </c>
      <c r="G7" s="59">
        <v>53000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1">
        <v>0</v>
      </c>
    </row>
    <row r="8" spans="1:15" s="8" customFormat="1" ht="39" customHeight="1">
      <c r="A8" s="5"/>
      <c r="B8" s="66">
        <v>4</v>
      </c>
      <c r="C8" s="45" t="s">
        <v>14</v>
      </c>
      <c r="D8" s="59">
        <f t="shared" si="0"/>
        <v>1350550</v>
      </c>
      <c r="E8" s="59">
        <v>0</v>
      </c>
      <c r="F8" s="59">
        <v>0</v>
      </c>
      <c r="G8" s="46">
        <v>1350550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1">
        <v>0</v>
      </c>
    </row>
    <row r="9" spans="1:15" s="8" customFormat="1" ht="39" customHeight="1">
      <c r="A9" s="5"/>
      <c r="B9" s="66">
        <v>5</v>
      </c>
      <c r="C9" s="58" t="s">
        <v>17</v>
      </c>
      <c r="D9" s="59">
        <f>G9+E9</f>
        <v>50774.96</v>
      </c>
      <c r="E9" s="59">
        <v>7274.96</v>
      </c>
      <c r="F9" s="59">
        <v>0</v>
      </c>
      <c r="G9" s="46">
        <v>43500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1">
        <v>0</v>
      </c>
    </row>
    <row r="10" spans="1:15" s="8" customFormat="1" ht="46.5" customHeight="1">
      <c r="A10" s="5"/>
      <c r="B10" s="66">
        <v>6</v>
      </c>
      <c r="C10" s="72" t="s">
        <v>15</v>
      </c>
      <c r="D10" s="59">
        <f t="shared" si="0"/>
        <v>343804.52</v>
      </c>
      <c r="E10" s="59">
        <v>43804.52</v>
      </c>
      <c r="F10" s="59">
        <v>0</v>
      </c>
      <c r="G10" s="59">
        <v>300000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1">
        <v>0</v>
      </c>
    </row>
    <row r="11" spans="1:15" s="8" customFormat="1" ht="46.5" customHeight="1">
      <c r="A11" s="5"/>
      <c r="B11" s="68">
        <v>7</v>
      </c>
      <c r="C11" s="72" t="s">
        <v>13</v>
      </c>
      <c r="D11" s="59">
        <f>E11+F11+G11</f>
        <v>174352</v>
      </c>
      <c r="E11" s="59">
        <v>0</v>
      </c>
      <c r="F11" s="59">
        <v>0</v>
      </c>
      <c r="G11" s="59">
        <v>174352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1">
        <v>0</v>
      </c>
    </row>
    <row r="12" spans="1:15" s="8" customFormat="1" ht="38.25" customHeight="1">
      <c r="A12" s="5"/>
      <c r="B12" s="66">
        <v>8</v>
      </c>
      <c r="C12" s="72" t="s">
        <v>12</v>
      </c>
      <c r="D12" s="59">
        <f t="shared" si="0"/>
        <v>155404.88</v>
      </c>
      <c r="E12" s="59">
        <v>6584.88</v>
      </c>
      <c r="F12" s="59">
        <v>0</v>
      </c>
      <c r="G12" s="46">
        <v>148820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1">
        <v>0</v>
      </c>
    </row>
    <row r="13" spans="1:15" s="8" customFormat="1" ht="39.75" customHeight="1">
      <c r="A13" s="5"/>
      <c r="B13" s="66">
        <v>9</v>
      </c>
      <c r="C13" s="72" t="s">
        <v>11</v>
      </c>
      <c r="D13" s="59">
        <f t="shared" si="0"/>
        <v>35757.759999999995</v>
      </c>
      <c r="E13" s="59">
        <v>19757.759999999998</v>
      </c>
      <c r="F13" s="59">
        <v>0</v>
      </c>
      <c r="G13" s="59">
        <v>16000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1">
        <v>0</v>
      </c>
    </row>
    <row r="14" spans="1:15" s="8" customFormat="1" ht="39.75" customHeight="1">
      <c r="A14" s="5"/>
      <c r="B14" s="66">
        <v>10</v>
      </c>
      <c r="C14" s="72" t="s">
        <v>9</v>
      </c>
      <c r="D14" s="59">
        <f>G14+E14</f>
        <v>105275.11</v>
      </c>
      <c r="E14" s="59">
        <v>7274.96</v>
      </c>
      <c r="F14" s="59">
        <v>0</v>
      </c>
      <c r="G14" s="59">
        <v>98000.15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1">
        <v>0</v>
      </c>
    </row>
    <row r="15" spans="1:15" s="8" customFormat="1" ht="39.75" customHeight="1">
      <c r="A15" s="5"/>
      <c r="B15" s="66">
        <v>11</v>
      </c>
      <c r="C15" s="72" t="s">
        <v>8</v>
      </c>
      <c r="D15" s="59">
        <f>E15+G15</f>
        <v>149548.41</v>
      </c>
      <c r="E15" s="59">
        <v>13848.41</v>
      </c>
      <c r="F15" s="59">
        <v>0</v>
      </c>
      <c r="G15" s="59">
        <v>135700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1">
        <v>0</v>
      </c>
    </row>
    <row r="16" spans="1:15" s="8" customFormat="1" ht="39.75" customHeight="1">
      <c r="A16" s="5"/>
      <c r="B16" s="66">
        <v>12</v>
      </c>
      <c r="C16" s="72" t="s">
        <v>7</v>
      </c>
      <c r="D16" s="59">
        <f t="shared" ref="D16:D23" si="1">E16+G16</f>
        <v>109778.51999999999</v>
      </c>
      <c r="E16" s="59">
        <v>14636.54</v>
      </c>
      <c r="F16" s="59">
        <v>0</v>
      </c>
      <c r="G16" s="59">
        <v>95141.98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1">
        <v>0</v>
      </c>
    </row>
    <row r="17" spans="1:15" s="8" customFormat="1" ht="39.75" customHeight="1">
      <c r="A17" s="5"/>
      <c r="B17" s="66">
        <v>13</v>
      </c>
      <c r="C17" s="72" t="s">
        <v>6</v>
      </c>
      <c r="D17" s="59">
        <f t="shared" si="1"/>
        <v>57295.74</v>
      </c>
      <c r="E17" s="59">
        <v>7295.74</v>
      </c>
      <c r="F17" s="59">
        <v>0</v>
      </c>
      <c r="G17" s="59">
        <v>50000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1">
        <v>0</v>
      </c>
    </row>
    <row r="18" spans="1:15" s="8" customFormat="1" ht="39.75" customHeight="1">
      <c r="A18" s="5"/>
      <c r="B18" s="66">
        <v>14</v>
      </c>
      <c r="C18" s="72" t="s">
        <v>5</v>
      </c>
      <c r="D18" s="59">
        <f t="shared" si="1"/>
        <v>22420</v>
      </c>
      <c r="E18" s="59">
        <v>0</v>
      </c>
      <c r="F18" s="59">
        <v>0</v>
      </c>
      <c r="G18" s="59">
        <v>22420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1">
        <v>0</v>
      </c>
    </row>
    <row r="19" spans="1:15" s="8" customFormat="1" ht="39.75" customHeight="1">
      <c r="A19" s="5"/>
      <c r="B19" s="66">
        <v>15</v>
      </c>
      <c r="C19" s="72" t="s">
        <v>48</v>
      </c>
      <c r="D19" s="59">
        <f t="shared" si="1"/>
        <v>788588</v>
      </c>
      <c r="E19" s="59">
        <v>0</v>
      </c>
      <c r="F19" s="59">
        <v>0</v>
      </c>
      <c r="G19" s="59">
        <v>788588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1">
        <v>0</v>
      </c>
    </row>
    <row r="20" spans="1:15" s="8" customFormat="1" ht="39.75" customHeight="1">
      <c r="A20" s="5"/>
      <c r="B20" s="66">
        <v>16</v>
      </c>
      <c r="C20" s="72" t="s">
        <v>4</v>
      </c>
      <c r="D20" s="59">
        <f t="shared" si="1"/>
        <v>43377.34</v>
      </c>
      <c r="E20" s="59">
        <v>28377.34</v>
      </c>
      <c r="F20" s="59">
        <v>0</v>
      </c>
      <c r="G20" s="59">
        <v>15000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1">
        <v>0</v>
      </c>
    </row>
    <row r="21" spans="1:15" s="8" customFormat="1" ht="42.75" customHeight="1">
      <c r="A21" s="5"/>
      <c r="B21" s="66">
        <v>17</v>
      </c>
      <c r="C21" s="72" t="s">
        <v>3</v>
      </c>
      <c r="D21" s="59">
        <f t="shared" si="1"/>
        <v>13115.02</v>
      </c>
      <c r="E21" s="59">
        <v>13115.02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1">
        <v>0</v>
      </c>
    </row>
    <row r="22" spans="1:15" s="8" customFormat="1" ht="42.75" customHeight="1">
      <c r="A22" s="5"/>
      <c r="B22" s="66">
        <v>18</v>
      </c>
      <c r="C22" s="72" t="s">
        <v>43</v>
      </c>
      <c r="D22" s="59">
        <f t="shared" si="1"/>
        <v>113950</v>
      </c>
      <c r="E22" s="59">
        <v>0</v>
      </c>
      <c r="F22" s="59">
        <v>0</v>
      </c>
      <c r="G22" s="46">
        <v>113950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1">
        <v>0</v>
      </c>
    </row>
    <row r="23" spans="1:15" s="8" customFormat="1" ht="42.75" hidden="1" customHeight="1">
      <c r="A23" s="5"/>
      <c r="B23" s="62">
        <v>18</v>
      </c>
      <c r="C23" s="62" t="s">
        <v>44</v>
      </c>
      <c r="D23" s="59">
        <f t="shared" si="1"/>
        <v>0</v>
      </c>
      <c r="E23" s="59">
        <v>0</v>
      </c>
      <c r="F23" s="59"/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1">
        <v>0</v>
      </c>
    </row>
    <row r="24" spans="1:15" s="8" customFormat="1" ht="35.25" customHeight="1">
      <c r="A24" s="5"/>
      <c r="B24" s="89" t="s">
        <v>1</v>
      </c>
      <c r="C24" s="90"/>
      <c r="D24" s="59">
        <f>E24+G24+F24</f>
        <v>5897459.6099999994</v>
      </c>
      <c r="E24" s="59">
        <f>SUM(E5:E23)</f>
        <v>188983.61</v>
      </c>
      <c r="F24" s="59">
        <f>F5+F23</f>
        <v>2272205.87</v>
      </c>
      <c r="G24" s="59">
        <f>G5+G6+G7+G8+G9+G10+G11+G12+G13+G14+G15+G16+G17+G18+G19+G20+G21+G22</f>
        <v>3436270.13</v>
      </c>
      <c r="H24" s="76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1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C18" sqref="C18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54"/>
      <c r="O1" s="4"/>
    </row>
    <row r="2" spans="1:15" s="2" customFormat="1" ht="17.25" customHeight="1">
      <c r="A2" s="3"/>
      <c r="B2" s="25"/>
      <c r="C2" s="25"/>
      <c r="D2" s="25"/>
      <c r="E2" s="25"/>
      <c r="F2" s="54"/>
      <c r="G2" s="33"/>
      <c r="H2" s="25"/>
      <c r="I2" s="25"/>
      <c r="J2" s="54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3" t="s">
        <v>23</v>
      </c>
      <c r="C3" s="93" t="s">
        <v>22</v>
      </c>
      <c r="D3" s="93" t="s">
        <v>25</v>
      </c>
      <c r="E3" s="94" t="s">
        <v>24</v>
      </c>
      <c r="F3" s="101"/>
      <c r="G3" s="96"/>
      <c r="H3" s="93" t="s">
        <v>26</v>
      </c>
      <c r="I3" s="94" t="s">
        <v>24</v>
      </c>
      <c r="J3" s="101"/>
      <c r="K3" s="96"/>
      <c r="L3" s="93" t="s">
        <v>30</v>
      </c>
      <c r="M3" s="94" t="s">
        <v>24</v>
      </c>
      <c r="N3" s="101"/>
      <c r="O3" s="99"/>
    </row>
    <row r="4" spans="1:15" s="8" customFormat="1" ht="129.75" customHeight="1">
      <c r="A4" s="5"/>
      <c r="B4" s="93"/>
      <c r="C4" s="93"/>
      <c r="D4" s="93"/>
      <c r="E4" s="35" t="s">
        <v>36</v>
      </c>
      <c r="F4" s="48" t="s">
        <v>45</v>
      </c>
      <c r="G4" s="36" t="s">
        <v>35</v>
      </c>
      <c r="H4" s="93"/>
      <c r="I4" s="35" t="s">
        <v>37</v>
      </c>
      <c r="J4" s="48" t="s">
        <v>45</v>
      </c>
      <c r="K4" s="30" t="s">
        <v>35</v>
      </c>
      <c r="L4" s="93"/>
      <c r="M4" s="37" t="s">
        <v>38</v>
      </c>
      <c r="N4" s="48" t="s">
        <v>45</v>
      </c>
      <c r="O4" s="38" t="s">
        <v>35</v>
      </c>
    </row>
    <row r="5" spans="1:15" s="8" customFormat="1" ht="60" customHeight="1">
      <c r="A5" s="5"/>
      <c r="B5" s="45">
        <v>1</v>
      </c>
      <c r="C5" s="45" t="s">
        <v>20</v>
      </c>
      <c r="D5" s="31">
        <f>E5+G5+F5</f>
        <v>333225</v>
      </c>
      <c r="E5" s="31">
        <v>0</v>
      </c>
      <c r="F5" s="31">
        <v>0</v>
      </c>
      <c r="G5" s="46">
        <v>333225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5">
        <v>2</v>
      </c>
      <c r="C6" s="45" t="s">
        <v>19</v>
      </c>
      <c r="D6" s="31">
        <f t="shared" ref="D6:D16" si="0">E6+G6+F6</f>
        <v>549225</v>
      </c>
      <c r="E6" s="31">
        <v>0</v>
      </c>
      <c r="F6" s="31">
        <v>300000</v>
      </c>
      <c r="G6" s="46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5">
        <v>3</v>
      </c>
      <c r="C7" s="45" t="s">
        <v>18</v>
      </c>
      <c r="D7" s="31">
        <f t="shared" si="0"/>
        <v>301130</v>
      </c>
      <c r="E7" s="31">
        <v>0</v>
      </c>
      <c r="F7" s="31">
        <v>0</v>
      </c>
      <c r="G7" s="46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5">
        <v>4</v>
      </c>
      <c r="C8" s="45" t="s">
        <v>17</v>
      </c>
      <c r="D8" s="31">
        <f t="shared" si="0"/>
        <v>769410</v>
      </c>
      <c r="E8" s="31">
        <v>0</v>
      </c>
      <c r="F8" s="31">
        <v>0</v>
      </c>
      <c r="G8" s="46">
        <v>769410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5">
        <v>5</v>
      </c>
      <c r="C9" s="45" t="s">
        <v>15</v>
      </c>
      <c r="D9" s="31">
        <f t="shared" si="0"/>
        <v>1626765</v>
      </c>
      <c r="E9" s="31">
        <v>0</v>
      </c>
      <c r="F9" s="31">
        <v>0</v>
      </c>
      <c r="G9" s="46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5">
        <v>6</v>
      </c>
      <c r="C10" s="45" t="s">
        <v>13</v>
      </c>
      <c r="D10" s="31">
        <f t="shared" si="0"/>
        <v>1111450.24</v>
      </c>
      <c r="E10" s="32">
        <v>633450.23999999999</v>
      </c>
      <c r="F10" s="31">
        <v>0</v>
      </c>
      <c r="G10" s="46">
        <v>478000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5">
        <v>7</v>
      </c>
      <c r="C11" s="60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58">
        <v>8</v>
      </c>
      <c r="C12" s="45" t="s">
        <v>9</v>
      </c>
      <c r="D12" s="31">
        <f t="shared" si="0"/>
        <v>45535</v>
      </c>
      <c r="E12" s="31">
        <v>0</v>
      </c>
      <c r="F12" s="31">
        <v>0</v>
      </c>
      <c r="G12" s="46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5">
        <v>9</v>
      </c>
      <c r="C13" s="58" t="s">
        <v>8</v>
      </c>
      <c r="D13" s="31">
        <f t="shared" si="0"/>
        <v>2020000</v>
      </c>
      <c r="E13" s="31">
        <v>2000000</v>
      </c>
      <c r="F13" s="31">
        <v>0</v>
      </c>
      <c r="G13" s="46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5">
        <v>10</v>
      </c>
      <c r="C14" s="45" t="s">
        <v>5</v>
      </c>
      <c r="D14" s="31">
        <f t="shared" si="0"/>
        <v>34420</v>
      </c>
      <c r="E14" s="31">
        <v>0</v>
      </c>
      <c r="F14" s="31">
        <v>0</v>
      </c>
      <c r="G14" s="46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5">
        <v>11</v>
      </c>
      <c r="C15" s="45" t="s">
        <v>4</v>
      </c>
      <c r="D15" s="31">
        <f t="shared" si="0"/>
        <v>41595</v>
      </c>
      <c r="E15" s="31">
        <v>0</v>
      </c>
      <c r="F15" s="31">
        <v>0</v>
      </c>
      <c r="G15" s="46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5">
        <v>12</v>
      </c>
      <c r="C16" s="45" t="s">
        <v>3</v>
      </c>
      <c r="D16" s="31">
        <f t="shared" si="0"/>
        <v>2312545</v>
      </c>
      <c r="E16" s="31">
        <v>0</v>
      </c>
      <c r="F16" s="31">
        <v>0</v>
      </c>
      <c r="G16" s="46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68">
        <v>13</v>
      </c>
      <c r="C17" s="56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60">
        <v>14</v>
      </c>
      <c r="C18" s="56" t="s">
        <v>44</v>
      </c>
      <c r="D18" s="31">
        <f>E18+G18+F18</f>
        <v>994536.1</v>
      </c>
      <c r="E18" s="31">
        <v>0</v>
      </c>
      <c r="F18" s="31">
        <v>0</v>
      </c>
      <c r="G18" s="46">
        <v>994536.1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89" t="s">
        <v>1</v>
      </c>
      <c r="C19" s="90"/>
      <c r="D19" s="47">
        <f>SUM(D5:D18)</f>
        <v>11255086.34</v>
      </c>
      <c r="E19" s="43">
        <f>SUM(E10:E18)</f>
        <v>3198700.24</v>
      </c>
      <c r="F19" s="43">
        <f>F11+F6</f>
        <v>850000</v>
      </c>
      <c r="G19" s="43">
        <f>SUM(G5:G18)</f>
        <v>7206386.0999999996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4" workbookViewId="0">
      <selection activeCell="G18" sqref="G18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3" t="s">
        <v>23</v>
      </c>
      <c r="C3" s="93" t="s">
        <v>22</v>
      </c>
      <c r="D3" s="102" t="s">
        <v>25</v>
      </c>
      <c r="E3" s="94" t="s">
        <v>24</v>
      </c>
      <c r="F3" s="101"/>
      <c r="G3" s="101"/>
      <c r="H3" s="93" t="s">
        <v>26</v>
      </c>
      <c r="I3" s="94" t="s">
        <v>24</v>
      </c>
      <c r="J3" s="101"/>
      <c r="K3" s="101"/>
      <c r="L3" s="93" t="s">
        <v>30</v>
      </c>
      <c r="M3" s="93" t="s">
        <v>24</v>
      </c>
      <c r="N3" s="93"/>
      <c r="O3" s="93"/>
      <c r="P3" s="7"/>
    </row>
    <row r="4" spans="1:16" s="8" customFormat="1" ht="409.5">
      <c r="A4" s="5"/>
      <c r="B4" s="93"/>
      <c r="C4" s="93"/>
      <c r="D4" s="102"/>
      <c r="E4" s="29" t="s">
        <v>32</v>
      </c>
      <c r="F4" s="29" t="s">
        <v>53</v>
      </c>
      <c r="G4" s="30" t="s">
        <v>33</v>
      </c>
      <c r="H4" s="93"/>
      <c r="I4" s="30" t="s">
        <v>32</v>
      </c>
      <c r="J4" s="30" t="s">
        <v>53</v>
      </c>
      <c r="K4" s="30" t="s">
        <v>33</v>
      </c>
      <c r="L4" s="93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5">
        <v>1</v>
      </c>
      <c r="C5" s="65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5">
        <v>2</v>
      </c>
      <c r="C6" s="45" t="s">
        <v>20</v>
      </c>
      <c r="D6" s="32">
        <f t="shared" ref="D6:D25" si="0">E6+F6+G6</f>
        <v>343000.44</v>
      </c>
      <c r="E6" s="32">
        <v>313588.44</v>
      </c>
      <c r="F6" s="32">
        <v>29412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5">
        <v>3</v>
      </c>
      <c r="C7" s="45" t="s">
        <v>19</v>
      </c>
      <c r="D7" s="32">
        <f t="shared" si="0"/>
        <v>1965547.71</v>
      </c>
      <c r="E7" s="32">
        <v>181615.92</v>
      </c>
      <c r="F7" s="32">
        <v>44118</v>
      </c>
      <c r="G7" s="32">
        <v>1739813.79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5">
        <v>4</v>
      </c>
      <c r="C8" s="45" t="s">
        <v>18</v>
      </c>
      <c r="D8" s="32">
        <f t="shared" si="0"/>
        <v>542735.06000000006</v>
      </c>
      <c r="E8" s="32">
        <v>181615.92</v>
      </c>
      <c r="F8" s="32">
        <v>58824</v>
      </c>
      <c r="G8" s="32">
        <v>302295.14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5">
        <v>5</v>
      </c>
      <c r="C9" s="45" t="s">
        <v>17</v>
      </c>
      <c r="D9" s="32">
        <f t="shared" si="0"/>
        <v>281355.97000000003</v>
      </c>
      <c r="E9" s="32">
        <v>90807.96</v>
      </c>
      <c r="F9" s="32">
        <v>44118</v>
      </c>
      <c r="G9" s="32">
        <v>146430.01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5"/>
      <c r="C10" s="65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5">
        <v>6</v>
      </c>
      <c r="C11" s="45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5">
        <v>7</v>
      </c>
      <c r="C12" s="65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5">
        <v>8</v>
      </c>
      <c r="C13" s="45" t="s">
        <v>13</v>
      </c>
      <c r="D13" s="32">
        <f t="shared" si="0"/>
        <v>201456.17</v>
      </c>
      <c r="E13" s="32">
        <v>0</v>
      </c>
      <c r="F13" s="32">
        <v>29412</v>
      </c>
      <c r="G13" s="32">
        <v>172044.17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5">
        <v>9</v>
      </c>
      <c r="C14" s="10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5">
        <v>10</v>
      </c>
      <c r="C15" s="10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5">
        <v>11</v>
      </c>
      <c r="C16" s="10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5">
        <v>12</v>
      </c>
      <c r="C17" s="45" t="s">
        <v>9</v>
      </c>
      <c r="D17" s="32">
        <f t="shared" si="0"/>
        <v>317696.2</v>
      </c>
      <c r="E17" s="32">
        <v>90807.96</v>
      </c>
      <c r="F17" s="32">
        <v>29412</v>
      </c>
      <c r="G17" s="32">
        <v>197476.24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5">
        <v>13</v>
      </c>
      <c r="C18" s="10" t="s">
        <v>8</v>
      </c>
      <c r="D18" s="32">
        <f t="shared" si="0"/>
        <v>280679.63</v>
      </c>
      <c r="E18" s="32">
        <v>0</v>
      </c>
      <c r="F18" s="32">
        <v>88236</v>
      </c>
      <c r="G18" s="32">
        <v>192443.63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5">
        <v>14</v>
      </c>
      <c r="C19" s="10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5">
        <v>15</v>
      </c>
      <c r="C20" s="10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5">
        <v>16</v>
      </c>
      <c r="C21" s="45" t="s">
        <v>5</v>
      </c>
      <c r="D21" s="32">
        <f t="shared" si="0"/>
        <v>1238481.5</v>
      </c>
      <c r="E21" s="32">
        <v>181615.92</v>
      </c>
      <c r="F21" s="32">
        <v>29412</v>
      </c>
      <c r="G21" s="32">
        <v>1027453.58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5">
        <v>17</v>
      </c>
      <c r="C22" s="45" t="s">
        <v>4</v>
      </c>
      <c r="D22" s="32">
        <f t="shared" si="0"/>
        <v>570620.16000000003</v>
      </c>
      <c r="E22" s="32">
        <v>90807.96</v>
      </c>
      <c r="F22" s="32">
        <v>58824</v>
      </c>
      <c r="G22" s="32">
        <v>420988.2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4">
        <v>18</v>
      </c>
      <c r="C23" s="45" t="s">
        <v>3</v>
      </c>
      <c r="D23" s="32">
        <f t="shared" si="0"/>
        <v>436307.57</v>
      </c>
      <c r="E23" s="32">
        <v>181615.92</v>
      </c>
      <c r="F23" s="32">
        <v>29412</v>
      </c>
      <c r="G23" s="32">
        <v>225279.65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5">
        <v>19</v>
      </c>
      <c r="C24" s="65" t="s">
        <v>2</v>
      </c>
      <c r="D24" s="32">
        <f t="shared" si="0"/>
        <v>44118</v>
      </c>
      <c r="E24" s="32">
        <v>0</v>
      </c>
      <c r="F24" s="32">
        <v>44118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5">
        <v>20</v>
      </c>
      <c r="C25" s="64" t="s">
        <v>44</v>
      </c>
      <c r="D25" s="32">
        <f t="shared" si="0"/>
        <v>1764508.9</v>
      </c>
      <c r="E25" s="32">
        <v>0</v>
      </c>
      <c r="F25" s="32">
        <v>0</v>
      </c>
      <c r="G25" s="32">
        <v>1764508.9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89" t="s">
        <v>1</v>
      </c>
      <c r="C26" s="90"/>
      <c r="D26" s="31">
        <f>SUM(D5:D25)</f>
        <v>8501209.3100000005</v>
      </c>
      <c r="E26" s="31">
        <f>SUM(E6:E23)</f>
        <v>1312476</v>
      </c>
      <c r="F26" s="31">
        <f>SUM(F5:F25)</f>
        <v>1000000</v>
      </c>
      <c r="G26" s="31">
        <f>SUM(G6:G25)</f>
        <v>6188733.3100000005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zoomScale="80" zoomScaleSheetLayoutView="80" workbookViewId="0">
      <selection activeCell="G10" sqref="G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42"/>
      <c r="L1" s="103" t="s">
        <v>64</v>
      </c>
      <c r="M1" s="104"/>
    </row>
    <row r="2" spans="1:15" ht="94.5" customHeight="1">
      <c r="K2" s="103" t="s">
        <v>58</v>
      </c>
      <c r="L2" s="104"/>
      <c r="M2" s="104"/>
    </row>
    <row r="3" spans="1:15" s="19" customFormat="1" ht="18.75" customHeight="1">
      <c r="A3" s="17"/>
      <c r="B3" s="17"/>
      <c r="C3" s="17"/>
      <c r="D3" s="17"/>
      <c r="E3" s="17"/>
      <c r="F3" s="17"/>
      <c r="G3" s="17"/>
      <c r="H3" s="18"/>
      <c r="I3" s="18"/>
      <c r="J3" s="18"/>
      <c r="L3" s="18"/>
      <c r="M3" s="20" t="s">
        <v>27</v>
      </c>
    </row>
    <row r="4" spans="1:15" s="19" customFormat="1" ht="18.7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L4" s="18"/>
      <c r="M4" s="20" t="s">
        <v>57</v>
      </c>
    </row>
    <row r="5" spans="1:15" s="19" customFormat="1" ht="38.25" customHeight="1">
      <c r="A5" s="17"/>
      <c r="B5" s="18"/>
      <c r="C5" s="18"/>
      <c r="D5" s="18"/>
      <c r="E5" s="18"/>
      <c r="F5" s="18"/>
      <c r="G5" s="18"/>
      <c r="H5" s="24"/>
      <c r="I5" s="24"/>
      <c r="J5" s="24"/>
      <c r="K5" s="105" t="s">
        <v>28</v>
      </c>
      <c r="L5" s="106"/>
      <c r="M5" s="106"/>
    </row>
    <row r="6" spans="1:15" s="19" customFormat="1" ht="409.6" hidden="1" customHeight="1">
      <c r="A6" s="17"/>
      <c r="B6" s="17"/>
      <c r="C6" s="17"/>
      <c r="D6" s="17"/>
      <c r="E6" s="17"/>
      <c r="F6" s="17"/>
      <c r="G6" s="17"/>
      <c r="H6" s="17"/>
      <c r="I6" s="18"/>
      <c r="J6" s="18"/>
      <c r="K6" s="18"/>
      <c r="L6" s="18"/>
    </row>
    <row r="7" spans="1:15" ht="81" customHeight="1">
      <c r="A7" s="3"/>
      <c r="B7" s="100" t="s">
        <v>29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4"/>
      <c r="O7" s="4"/>
    </row>
    <row r="8" spans="1:15" ht="17.25" customHeight="1">
      <c r="A8" s="3"/>
      <c r="B8" s="21"/>
      <c r="C8" s="21"/>
      <c r="D8" s="21"/>
      <c r="E8" s="21"/>
      <c r="F8" s="21"/>
      <c r="G8" s="21"/>
      <c r="H8" s="21"/>
      <c r="I8" s="21"/>
      <c r="J8" s="21"/>
      <c r="K8" s="21"/>
      <c r="L8" s="91" t="s">
        <v>46</v>
      </c>
      <c r="M8" s="91"/>
      <c r="N8" s="4"/>
      <c r="O8" s="4"/>
    </row>
    <row r="9" spans="1:15" s="8" customFormat="1" ht="18.75" customHeight="1">
      <c r="A9" s="5"/>
      <c r="B9" s="93" t="s">
        <v>23</v>
      </c>
      <c r="C9" s="93" t="s">
        <v>22</v>
      </c>
      <c r="D9" s="6"/>
      <c r="E9" s="93" t="s">
        <v>25</v>
      </c>
      <c r="F9" s="93" t="s">
        <v>24</v>
      </c>
      <c r="G9" s="93"/>
      <c r="H9" s="93" t="s">
        <v>26</v>
      </c>
      <c r="I9" s="93" t="s">
        <v>24</v>
      </c>
      <c r="J9" s="93"/>
      <c r="K9" s="93" t="s">
        <v>30</v>
      </c>
      <c r="L9" s="93" t="s">
        <v>24</v>
      </c>
      <c r="M9" s="93"/>
      <c r="N9" s="7"/>
      <c r="O9" s="7"/>
    </row>
    <row r="10" spans="1:15" s="8" customFormat="1" ht="409.5">
      <c r="A10" s="5"/>
      <c r="B10" s="93"/>
      <c r="C10" s="93"/>
      <c r="D10" s="6"/>
      <c r="E10" s="93"/>
      <c r="F10" s="69" t="s">
        <v>55</v>
      </c>
      <c r="G10" s="69" t="s">
        <v>56</v>
      </c>
      <c r="H10" s="93"/>
      <c r="I10" s="69" t="s">
        <v>55</v>
      </c>
      <c r="J10" s="69" t="s">
        <v>56</v>
      </c>
      <c r="K10" s="93"/>
      <c r="L10" s="69" t="s">
        <v>55</v>
      </c>
      <c r="M10" s="69" t="s">
        <v>56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2">
        <v>421815</v>
      </c>
      <c r="G11" s="15">
        <v>0</v>
      </c>
      <c r="H11" s="16">
        <f>I11+J11</f>
        <v>0</v>
      </c>
      <c r="I11" s="22">
        <v>0</v>
      </c>
      <c r="J11" s="16">
        <f t="shared" ref="J11:J30" si="0">K11+L11</f>
        <v>0</v>
      </c>
      <c r="K11" s="16">
        <f>L11+M11</f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2">
        <v>0</v>
      </c>
      <c r="G12" s="15">
        <v>40636.980000000003</v>
      </c>
      <c r="H12" s="16">
        <f t="shared" ref="H12:H30" si="2">I12+J12</f>
        <v>0</v>
      </c>
      <c r="I12" s="22">
        <v>0</v>
      </c>
      <c r="J12" s="16">
        <f t="shared" si="0"/>
        <v>0</v>
      </c>
      <c r="K12" s="16">
        <f t="shared" ref="K12:K30" si="3">L12+M12</f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2">
        <v>78527</v>
      </c>
      <c r="G13" s="15">
        <v>29163.88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2">
        <v>78332</v>
      </c>
      <c r="G14" s="15">
        <v>25314.84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2">
        <v>30353</v>
      </c>
      <c r="G15" s="15">
        <v>22131.98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2">
        <v>15275</v>
      </c>
      <c r="G16" s="15">
        <v>151963.06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2">
        <v>21345</v>
      </c>
      <c r="G17" s="15">
        <v>30422.22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2">
        <v>0</v>
      </c>
      <c r="G18" s="15">
        <v>99852.98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2">
        <v>0</v>
      </c>
      <c r="G19" s="15">
        <v>41978.1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2">
        <v>58749</v>
      </c>
      <c r="G20" s="15">
        <v>47076.72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2">
        <v>30353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2">
        <v>142955</v>
      </c>
      <c r="G22" s="15">
        <v>102295.64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2">
        <v>11750</v>
      </c>
      <c r="G23" s="15">
        <v>0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2">
        <v>285714</v>
      </c>
      <c r="G24" s="15">
        <v>32938.9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2">
        <v>135905</v>
      </c>
      <c r="G25" s="15">
        <v>104516.24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2">
        <v>541467</v>
      </c>
      <c r="G26" s="15">
        <v>63731.22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2">
        <v>0</v>
      </c>
      <c r="G27" s="15">
        <v>11769.18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2">
        <v>90277</v>
      </c>
      <c r="G28" s="15">
        <v>13397.62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2">
        <v>50916</v>
      </c>
      <c r="G29" s="15">
        <v>0</v>
      </c>
      <c r="H29" s="16">
        <f t="shared" si="2"/>
        <v>0</v>
      </c>
      <c r="I29" s="22">
        <v>0</v>
      </c>
      <c r="J29" s="16">
        <f t="shared" si="0"/>
        <v>0</v>
      </c>
      <c r="K29" s="16">
        <f t="shared" si="3"/>
        <v>0</v>
      </c>
      <c r="L29" s="22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2">
        <v>6267</v>
      </c>
      <c r="G30" s="15">
        <v>79885.100000000006</v>
      </c>
      <c r="H30" s="16">
        <f t="shared" si="2"/>
        <v>0</v>
      </c>
      <c r="I30" s="22">
        <v>0</v>
      </c>
      <c r="J30" s="16">
        <f t="shared" si="0"/>
        <v>0</v>
      </c>
      <c r="K30" s="16">
        <f t="shared" si="3"/>
        <v>0</v>
      </c>
      <c r="L30" s="22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7" t="s">
        <v>1</v>
      </c>
      <c r="C31" s="107"/>
      <c r="D31" s="14">
        <v>540</v>
      </c>
      <c r="E31" s="22">
        <f t="shared" ref="E31:F31" si="4">SUM(E11:E30)</f>
        <v>2897074.66</v>
      </c>
      <c r="F31" s="22">
        <f t="shared" si="4"/>
        <v>2000000</v>
      </c>
      <c r="G31" s="22">
        <f>SUM(G11:G30)</f>
        <v>897074.65999999992</v>
      </c>
      <c r="H31" s="22">
        <f t="shared" ref="H31:I31" si="5">SUM(H11:H30)</f>
        <v>0</v>
      </c>
      <c r="I31" s="22">
        <f t="shared" si="5"/>
        <v>0</v>
      </c>
      <c r="J31" s="22">
        <f>SUM(J11:J30)</f>
        <v>0</v>
      </c>
      <c r="K31" s="22">
        <f t="shared" ref="K31:L31" si="6">SUM(K11:K30)</f>
        <v>0</v>
      </c>
      <c r="L31" s="22">
        <f t="shared" si="6"/>
        <v>0</v>
      </c>
      <c r="M31" s="22">
        <f>SUM(M11:M30)</f>
        <v>0</v>
      </c>
      <c r="N31" s="23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B31:C31"/>
    <mergeCell ref="B9:B10"/>
    <mergeCell ref="C9:C10"/>
    <mergeCell ref="E9:E10"/>
    <mergeCell ref="F9:G9"/>
    <mergeCell ref="K2:M2"/>
    <mergeCell ref="L1:M1"/>
    <mergeCell ref="K5:M5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2023-10-30T06:58:43Z</cp:lastPrinted>
  <dcterms:created xsi:type="dcterms:W3CDTF">2017-10-30T13:20:53Z</dcterms:created>
  <dcterms:modified xsi:type="dcterms:W3CDTF">2023-10-30T06:58:56Z</dcterms:modified>
</cp:coreProperties>
</file>