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840" windowHeight="13740" activeTab="5"/>
  </bookViews>
  <sheets>
    <sheet name="Таблица 6" sheetId="7" r:id="rId1"/>
    <sheet name="Таблица 5" sheetId="6" r:id="rId2"/>
    <sheet name="Таблица 4)" sheetId="5" r:id="rId3"/>
    <sheet name="Таблица 3" sheetId="4" r:id="rId4"/>
    <sheet name="Таблица 2" sheetId="3" r:id="rId5"/>
    <sheet name="Приложение №10 " sheetId="2" r:id="rId6"/>
  </sheets>
  <definedNames>
    <definedName name="_xlnm.Print_Area" localSheetId="5">'Приложение №10 '!$B$1:$M$31</definedName>
  </definedNames>
  <calcPr calcId="124519" iterate="1"/>
</workbook>
</file>

<file path=xl/calcChain.xml><?xml version="1.0" encoding="utf-8"?>
<calcChain xmlns="http://schemas.openxmlformats.org/spreadsheetml/2006/main">
  <c r="D5" i="7"/>
  <c r="F6"/>
  <c r="G24" i="5"/>
  <c r="E6" i="7"/>
  <c r="D6"/>
  <c r="D4"/>
  <c r="F19" i="4"/>
  <c r="E24" i="5" l="1"/>
  <c r="D17" i="4"/>
  <c r="D23" i="5"/>
  <c r="D11"/>
  <c r="G9" i="4"/>
  <c r="D9" i="5" l="1"/>
  <c r="D14"/>
  <c r="F24"/>
  <c r="D5"/>
  <c r="D6" i="3" l="1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5"/>
  <c r="F26"/>
  <c r="D26" l="1"/>
  <c r="G26"/>
  <c r="D16" i="4" l="1"/>
  <c r="D15"/>
  <c r="D14"/>
  <c r="D13"/>
  <c r="D12"/>
  <c r="D11"/>
  <c r="D10"/>
  <c r="D9"/>
  <c r="D8"/>
  <c r="D7"/>
  <c r="D6"/>
  <c r="D5"/>
  <c r="D22" i="5"/>
  <c r="D21"/>
  <c r="D20"/>
  <c r="D19"/>
  <c r="D18"/>
  <c r="D17"/>
  <c r="D16"/>
  <c r="D15"/>
  <c r="D24" i="6" l="1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F25"/>
  <c r="D25" l="1"/>
  <c r="E25"/>
  <c r="G25"/>
  <c r="D18" i="4" l="1"/>
  <c r="G19"/>
  <c r="E19"/>
  <c r="D13" i="5" l="1"/>
  <c r="D12"/>
  <c r="D10"/>
  <c r="D8"/>
  <c r="D7"/>
  <c r="E26" i="3"/>
  <c r="D24" i="5" l="1"/>
  <c r="D19" i="4"/>
  <c r="M31" i="2" l="1"/>
  <c r="L31"/>
  <c r="K30"/>
  <c r="J30" s="1"/>
  <c r="H30" s="1"/>
  <c r="K29"/>
  <c r="J29" s="1"/>
  <c r="K28"/>
  <c r="J28" s="1"/>
  <c r="H28" s="1"/>
  <c r="K27"/>
  <c r="J27" s="1"/>
  <c r="H27" s="1"/>
  <c r="K26"/>
  <c r="J26" s="1"/>
  <c r="H26" s="1"/>
  <c r="K25"/>
  <c r="J25" s="1"/>
  <c r="K24"/>
  <c r="J24" s="1"/>
  <c r="H24" s="1"/>
  <c r="K23"/>
  <c r="J23" s="1"/>
  <c r="H23" s="1"/>
  <c r="K22"/>
  <c r="J22" s="1"/>
  <c r="H22" s="1"/>
  <c r="K21"/>
  <c r="J21" s="1"/>
  <c r="K20"/>
  <c r="J20" s="1"/>
  <c r="H20" s="1"/>
  <c r="K19"/>
  <c r="J19" s="1"/>
  <c r="H19" s="1"/>
  <c r="K18"/>
  <c r="J18" s="1"/>
  <c r="H18" s="1"/>
  <c r="K17"/>
  <c r="J17" s="1"/>
  <c r="K16"/>
  <c r="J16" s="1"/>
  <c r="H16" s="1"/>
  <c r="K15"/>
  <c r="J15" s="1"/>
  <c r="H15" s="1"/>
  <c r="K14"/>
  <c r="J14" s="1"/>
  <c r="H14" s="1"/>
  <c r="K13"/>
  <c r="J13" s="1"/>
  <c r="K12"/>
  <c r="J12" s="1"/>
  <c r="H12" s="1"/>
  <c r="K11"/>
  <c r="J11" s="1"/>
  <c r="I31"/>
  <c r="H29"/>
  <c r="H25"/>
  <c r="H21"/>
  <c r="H17"/>
  <c r="H13"/>
  <c r="E30"/>
  <c r="F31"/>
  <c r="J31" l="1"/>
  <c r="H11"/>
  <c r="H31" s="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<sst xmlns="http://schemas.openxmlformats.org/spreadsheetml/2006/main" count="261" uniqueCount="62">
  <si>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</si>
  <si>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</si>
  <si>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</si>
  <si>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</si>
  <si>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</si>
  <si>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</si>
  <si>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</si>
  <si>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</si>
  <si>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</si>
  <si>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</si>
  <si>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</si>
  <si>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</si>
  <si>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</si>
  <si>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</si>
  <si>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</si>
  <si>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</si>
  <si>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</si>
  <si>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</si>
  <si>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</si>
  <si>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</si>
  <si>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</si>
  <si>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</si>
  <si>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</si>
  <si>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</si>
  <si>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>в том числе</t>
  </si>
  <si>
    <t>Сумма на 2023 год, рублей</t>
  </si>
  <si>
    <t>Сумма на 2024 год, рублей</t>
  </si>
  <si>
    <t>Приложение № 10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</si>
  <si>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</si>
  <si>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</si>
  <si>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</si>
  <si>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</si>
  <si>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</si>
  <si>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</si>
  <si>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</si>
  <si>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</si>
  <si>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</si>
  <si>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</si>
  <si>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</si>
  <si>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</si>
  <si>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</si>
  <si>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</si>
  <si>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</si>
  <si>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</si>
  <si>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</si>
  <si>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</si>
  <si>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</si>
  <si>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</si>
  <si>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</si>
  <si>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</si>
  <si>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</si>
  <si>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</si>
  <si>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</si>
  <si>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</si>
  <si>
    <t>Таблица 6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</si>
  <si>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</si>
  <si>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</si>
  <si>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к Решению Совета Тарского муниципального района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</si>
  <si>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</si>
  <si>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</si>
  <si>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</si>
  <si>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Приложение №8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</si>
</sst>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8" fillId="0" borderId="0"/>
  </cellStyleXfs>
  <cellXfs count="97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6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9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0" fontId="2" fillId="0" borderId="0" xfId="1" applyFont="1" applyAlignment="1">
      <alignment horizontal="right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9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9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vertical="center" wrapText="1"/>
      <protection hidden="1"/>
    </xf>
    <xf numFmtId="2" fontId="9" fillId="0" borderId="4" xfId="0" applyNumberFormat="1" applyFont="1" applyBorder="1" applyAlignment="1">
      <alignment wrapText="1"/>
    </xf>
    <xf numFmtId="0" fontId="9" fillId="0" borderId="7" xfId="0" applyNumberFormat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/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>
      <selection activeCell="B1" sqref="B1:L1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30.140625" customWidth="1"/>
    <col min="7" max="7" width="14" customWidth="1"/>
    <col min="8" max="8" width="25.5703125" customWidth="1"/>
    <col min="9" max="9" width="31.28515625" customWidth="1"/>
    <col min="10" max="10" width="15.7109375" customWidth="1"/>
    <col min="11" max="11" width="25.85546875" customWidth="1"/>
    <col min="12" max="12" width="30.85546875" customWidth="1"/>
  </cols>
  <sheetData>
    <row r="1" spans="1:12" s="2" customFormat="1" ht="29.25" customHeight="1">
      <c r="A1" s="3"/>
      <c r="B1" s="84" t="s">
        <v>54</v>
      </c>
      <c r="C1" s="84"/>
      <c r="D1" s="84"/>
      <c r="E1" s="84"/>
      <c r="F1" s="84"/>
      <c r="G1" s="84"/>
      <c r="H1" s="84"/>
      <c r="I1" s="84"/>
      <c r="J1" s="84"/>
      <c r="K1" s="84"/>
      <c r="L1" s="85"/>
    </row>
    <row r="2" spans="1:12" s="8" customFormat="1" ht="18.75" customHeight="1">
      <c r="A2" s="5"/>
      <c r="B2" s="80" t="s">
        <v>23</v>
      </c>
      <c r="C2" s="80" t="s">
        <v>22</v>
      </c>
      <c r="D2" s="80" t="s">
        <v>25</v>
      </c>
      <c r="E2" s="81" t="s">
        <v>24</v>
      </c>
      <c r="F2" s="82"/>
      <c r="G2" s="80" t="s">
        <v>26</v>
      </c>
      <c r="H2" s="81" t="s">
        <v>24</v>
      </c>
      <c r="I2" s="82"/>
      <c r="J2" s="80" t="s">
        <v>30</v>
      </c>
      <c r="K2" s="81" t="s">
        <v>24</v>
      </c>
      <c r="L2" s="83"/>
    </row>
    <row r="3" spans="1:12" s="8" customFormat="1" ht="249" customHeight="1">
      <c r="A3" s="5"/>
      <c r="B3" s="80"/>
      <c r="C3" s="80"/>
      <c r="D3" s="80"/>
      <c r="E3" s="35" t="s">
        <v>60</v>
      </c>
      <c r="F3" s="79" t="s">
        <v>59</v>
      </c>
      <c r="G3" s="80"/>
      <c r="H3" s="35" t="s">
        <v>60</v>
      </c>
      <c r="I3" s="79" t="s">
        <v>59</v>
      </c>
      <c r="J3" s="80"/>
      <c r="K3" s="35" t="s">
        <v>60</v>
      </c>
      <c r="L3" s="79" t="s">
        <v>59</v>
      </c>
    </row>
    <row r="4" spans="1:12" s="8" customFormat="1" ht="66" customHeight="1">
      <c r="A4" s="5"/>
      <c r="B4" s="74">
        <v>1</v>
      </c>
      <c r="C4" s="59" t="s">
        <v>14</v>
      </c>
      <c r="D4" s="62">
        <f>E4</f>
        <v>1180348.3500000001</v>
      </c>
      <c r="E4" s="62">
        <v>1180348.3500000001</v>
      </c>
      <c r="F4" s="62">
        <v>0</v>
      </c>
      <c r="G4" s="62">
        <v>0</v>
      </c>
      <c r="H4" s="62">
        <v>0</v>
      </c>
      <c r="I4" s="62">
        <v>0</v>
      </c>
      <c r="J4" s="62">
        <v>0</v>
      </c>
      <c r="K4" s="77">
        <v>0</v>
      </c>
      <c r="L4" s="62">
        <v>0</v>
      </c>
    </row>
    <row r="5" spans="1:12" s="8" customFormat="1" ht="60" customHeight="1">
      <c r="A5" s="5"/>
      <c r="B5" s="72">
        <v>2</v>
      </c>
      <c r="C5" s="59" t="s">
        <v>44</v>
      </c>
      <c r="D5" s="62">
        <f>E5+F5</f>
        <v>4686941</v>
      </c>
      <c r="E5" s="62">
        <v>3014056</v>
      </c>
      <c r="F5" s="62">
        <v>1672885</v>
      </c>
      <c r="G5" s="62">
        <v>0</v>
      </c>
      <c r="H5" s="62">
        <v>0</v>
      </c>
      <c r="I5" s="62">
        <v>0</v>
      </c>
      <c r="J5" s="62">
        <v>0</v>
      </c>
      <c r="K5" s="77">
        <v>0</v>
      </c>
      <c r="L5" s="62">
        <v>0</v>
      </c>
    </row>
    <row r="6" spans="1:12" s="8" customFormat="1" ht="35.25" customHeight="1">
      <c r="A6" s="5"/>
      <c r="B6" s="86" t="s">
        <v>1</v>
      </c>
      <c r="C6" s="87"/>
      <c r="D6" s="53">
        <f>D4+D5</f>
        <v>5867289.3499999996</v>
      </c>
      <c r="E6" s="53">
        <f>E4+E5</f>
        <v>4194404.3499999996</v>
      </c>
      <c r="F6" s="53">
        <f>F4+F5</f>
        <v>1672885</v>
      </c>
      <c r="G6" s="54">
        <v>0</v>
      </c>
      <c r="H6" s="55">
        <v>0</v>
      </c>
      <c r="I6" s="55">
        <v>0</v>
      </c>
      <c r="J6" s="54">
        <v>0</v>
      </c>
      <c r="K6" s="78">
        <v>0</v>
      </c>
      <c r="L6" s="55">
        <v>0</v>
      </c>
    </row>
  </sheetData>
  <mergeCells count="10">
    <mergeCell ref="B6:C6"/>
    <mergeCell ref="B2:B3"/>
    <mergeCell ref="C2:C3"/>
    <mergeCell ref="D2:D3"/>
    <mergeCell ref="G2:G3"/>
    <mergeCell ref="J2:J3"/>
    <mergeCell ref="E2:F2"/>
    <mergeCell ref="H2:I2"/>
    <mergeCell ref="K2:L2"/>
    <mergeCell ref="B1:L1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workbookViewId="0">
      <selection sqref="A1:XFD1048576"/>
    </sheetView>
  </sheetViews>
  <sheetFormatPr defaultRowHeight="1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>
      <c r="A1" s="3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60"/>
      <c r="O1" s="4"/>
    </row>
    <row r="2" spans="1:15" s="2" customFormat="1" ht="17.25" customHeight="1">
      <c r="A2" s="3"/>
      <c r="B2" s="60"/>
      <c r="C2" s="60"/>
      <c r="D2" s="60"/>
      <c r="E2" s="60"/>
      <c r="F2" s="60"/>
      <c r="G2" s="33"/>
      <c r="H2" s="60"/>
      <c r="I2" s="60"/>
      <c r="J2" s="60"/>
      <c r="K2" s="60"/>
      <c r="L2" s="60"/>
      <c r="M2" s="34"/>
      <c r="N2" s="34"/>
      <c r="O2" s="34" t="s">
        <v>47</v>
      </c>
    </row>
    <row r="3" spans="1:15" s="8" customFormat="1" ht="18.75" customHeight="1">
      <c r="A3" s="5"/>
      <c r="B3" s="80" t="s">
        <v>23</v>
      </c>
      <c r="C3" s="80" t="s">
        <v>22</v>
      </c>
      <c r="D3" s="80" t="s">
        <v>25</v>
      </c>
      <c r="E3" s="81" t="s">
        <v>24</v>
      </c>
      <c r="F3" s="89"/>
      <c r="G3" s="90"/>
      <c r="H3" s="80" t="s">
        <v>26</v>
      </c>
      <c r="I3" s="81" t="s">
        <v>24</v>
      </c>
      <c r="J3" s="89"/>
      <c r="K3" s="90"/>
      <c r="L3" s="80" t="s">
        <v>30</v>
      </c>
      <c r="M3" s="81" t="s">
        <v>24</v>
      </c>
      <c r="N3" s="89"/>
      <c r="O3" s="83"/>
    </row>
    <row r="4" spans="1:15" s="8" customFormat="1" ht="230.25" customHeight="1">
      <c r="A4" s="5"/>
      <c r="B4" s="80"/>
      <c r="C4" s="80"/>
      <c r="D4" s="80"/>
      <c r="E4" s="35" t="s">
        <v>49</v>
      </c>
      <c r="F4" s="48" t="s">
        <v>50</v>
      </c>
      <c r="G4" s="36" t="s">
        <v>51</v>
      </c>
      <c r="H4" s="80"/>
      <c r="I4" s="35" t="s">
        <v>49</v>
      </c>
      <c r="J4" s="48" t="s">
        <v>50</v>
      </c>
      <c r="K4" s="30" t="s">
        <v>51</v>
      </c>
      <c r="L4" s="80"/>
      <c r="M4" s="35" t="s">
        <v>49</v>
      </c>
      <c r="N4" s="48" t="s">
        <v>50</v>
      </c>
      <c r="O4" s="38" t="s">
        <v>51</v>
      </c>
    </row>
    <row r="5" spans="1:15" s="8" customFormat="1" ht="60" customHeight="1">
      <c r="A5" s="5"/>
      <c r="B5" s="61">
        <v>1</v>
      </c>
      <c r="C5" s="10" t="s">
        <v>21</v>
      </c>
      <c r="D5" s="62">
        <f>E5+F5+G5</f>
        <v>172921.2</v>
      </c>
      <c r="E5" s="62">
        <v>52921.2</v>
      </c>
      <c r="F5" s="62">
        <v>120000</v>
      </c>
      <c r="G5" s="62">
        <v>0</v>
      </c>
      <c r="H5" s="62">
        <v>0</v>
      </c>
      <c r="I5" s="62">
        <v>0</v>
      </c>
      <c r="J5" s="62">
        <v>0</v>
      </c>
      <c r="K5" s="62">
        <v>0</v>
      </c>
      <c r="L5" s="62">
        <v>0</v>
      </c>
      <c r="M5" s="62">
        <v>0</v>
      </c>
      <c r="N5" s="62">
        <v>0</v>
      </c>
      <c r="O5" s="62">
        <v>0</v>
      </c>
    </row>
    <row r="6" spans="1:15" s="8" customFormat="1" ht="39" customHeight="1">
      <c r="A6" s="5"/>
      <c r="B6" s="61">
        <v>2</v>
      </c>
      <c r="C6" s="10" t="s">
        <v>20</v>
      </c>
      <c r="D6" s="62">
        <f t="shared" ref="D6:D24" si="0">E6+F6+G6</f>
        <v>26460.6</v>
      </c>
      <c r="E6" s="62">
        <v>26460.6</v>
      </c>
      <c r="F6" s="62">
        <v>0</v>
      </c>
      <c r="G6" s="62">
        <v>0</v>
      </c>
      <c r="H6" s="62">
        <v>0</v>
      </c>
      <c r="I6" s="62">
        <v>0</v>
      </c>
      <c r="J6" s="62">
        <v>0</v>
      </c>
      <c r="K6" s="62">
        <v>0</v>
      </c>
      <c r="L6" s="62">
        <v>0</v>
      </c>
      <c r="M6" s="62">
        <v>0</v>
      </c>
      <c r="N6" s="62">
        <v>0</v>
      </c>
      <c r="O6" s="62">
        <v>0</v>
      </c>
    </row>
    <row r="7" spans="1:15" s="8" customFormat="1" ht="39" customHeight="1">
      <c r="A7" s="5"/>
      <c r="B7" s="61">
        <v>3</v>
      </c>
      <c r="C7" s="10" t="s">
        <v>19</v>
      </c>
      <c r="D7" s="62">
        <f t="shared" si="0"/>
        <v>39690.9</v>
      </c>
      <c r="E7" s="62">
        <v>39690.9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62">
        <v>0</v>
      </c>
      <c r="N7" s="62">
        <v>0</v>
      </c>
      <c r="O7" s="62">
        <v>0</v>
      </c>
    </row>
    <row r="8" spans="1:15" s="8" customFormat="1" ht="39" customHeight="1">
      <c r="A8" s="5"/>
      <c r="B8" s="61">
        <v>4</v>
      </c>
      <c r="C8" s="10" t="s">
        <v>18</v>
      </c>
      <c r="D8" s="62">
        <f t="shared" si="0"/>
        <v>19845.45</v>
      </c>
      <c r="E8" s="62">
        <v>19845.45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</row>
    <row r="9" spans="1:15" s="8" customFormat="1" ht="46.5" customHeight="1">
      <c r="A9" s="5"/>
      <c r="B9" s="61">
        <v>5</v>
      </c>
      <c r="C9" s="10" t="s">
        <v>17</v>
      </c>
      <c r="D9" s="62">
        <f t="shared" si="0"/>
        <v>13230.3</v>
      </c>
      <c r="E9" s="62">
        <v>13230.3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</row>
    <row r="10" spans="1:15" s="8" customFormat="1" ht="46.5" customHeight="1">
      <c r="A10" s="5"/>
      <c r="B10" s="61">
        <v>6</v>
      </c>
      <c r="C10" s="10" t="s">
        <v>16</v>
      </c>
      <c r="D10" s="62">
        <f t="shared" si="0"/>
        <v>191151.5</v>
      </c>
      <c r="E10" s="46">
        <v>66151.5</v>
      </c>
      <c r="F10" s="62">
        <v>125000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</row>
    <row r="11" spans="1:15" s="8" customFormat="1" ht="46.5" customHeight="1">
      <c r="A11" s="5"/>
      <c r="B11" s="61">
        <v>7</v>
      </c>
      <c r="C11" s="10" t="s">
        <v>15</v>
      </c>
      <c r="D11" s="62">
        <f t="shared" si="0"/>
        <v>161921.20000000001</v>
      </c>
      <c r="E11" s="62">
        <v>52921.2</v>
      </c>
      <c r="F11" s="62">
        <v>109000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</row>
    <row r="12" spans="1:15" s="8" customFormat="1" ht="46.5" customHeight="1">
      <c r="A12" s="5"/>
      <c r="B12" s="61">
        <v>8</v>
      </c>
      <c r="C12" s="10" t="s">
        <v>14</v>
      </c>
      <c r="D12" s="62">
        <f t="shared" si="0"/>
        <v>48075.75</v>
      </c>
      <c r="E12" s="62">
        <v>33075.75</v>
      </c>
      <c r="F12" s="62">
        <v>0</v>
      </c>
      <c r="G12" s="62">
        <v>15000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</row>
    <row r="13" spans="1:15" s="8" customFormat="1" ht="46.5" customHeight="1">
      <c r="A13" s="5"/>
      <c r="B13" s="63"/>
      <c r="C13" s="10" t="s">
        <v>13</v>
      </c>
      <c r="D13" s="62">
        <f t="shared" si="0"/>
        <v>109000</v>
      </c>
      <c r="E13" s="62">
        <v>0</v>
      </c>
      <c r="F13" s="62">
        <v>109000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</row>
    <row r="14" spans="1:15" s="8" customFormat="1" ht="38.25" customHeight="1">
      <c r="A14" s="5"/>
      <c r="B14" s="61">
        <v>9</v>
      </c>
      <c r="C14" s="10" t="s">
        <v>12</v>
      </c>
      <c r="D14" s="62">
        <f t="shared" si="0"/>
        <v>72766.649999999994</v>
      </c>
      <c r="E14" s="62">
        <v>72766.649999999994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</row>
    <row r="15" spans="1:15" s="8" customFormat="1" ht="39.75" customHeight="1">
      <c r="A15" s="5"/>
      <c r="B15" s="61">
        <v>10</v>
      </c>
      <c r="C15" s="10" t="s">
        <v>11</v>
      </c>
      <c r="D15" s="62">
        <f t="shared" si="0"/>
        <v>166460.6</v>
      </c>
      <c r="E15" s="62">
        <v>26460.6</v>
      </c>
      <c r="F15" s="62">
        <v>125000</v>
      </c>
      <c r="G15" s="62">
        <v>15000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</row>
    <row r="16" spans="1:15" s="8" customFormat="1" ht="42.75" customHeight="1">
      <c r="A16" s="5"/>
      <c r="B16" s="61">
        <v>11</v>
      </c>
      <c r="C16" s="10" t="s">
        <v>10</v>
      </c>
      <c r="D16" s="62">
        <f t="shared" si="0"/>
        <v>38075.75</v>
      </c>
      <c r="E16" s="62">
        <v>33075.75</v>
      </c>
      <c r="F16" s="62">
        <v>0</v>
      </c>
      <c r="G16" s="62">
        <v>5000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</row>
    <row r="17" spans="1:15" s="8" customFormat="1" ht="42.75" customHeight="1">
      <c r="A17" s="5"/>
      <c r="B17" s="61">
        <v>12</v>
      </c>
      <c r="C17" s="10" t="s">
        <v>9</v>
      </c>
      <c r="D17" s="62">
        <f t="shared" si="0"/>
        <v>43075.75</v>
      </c>
      <c r="E17" s="62">
        <v>33075.75</v>
      </c>
      <c r="F17" s="62">
        <v>0</v>
      </c>
      <c r="G17" s="62">
        <v>10000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</row>
    <row r="18" spans="1:15" s="8" customFormat="1" ht="42.75" customHeight="1">
      <c r="A18" s="5"/>
      <c r="B18" s="61">
        <v>13</v>
      </c>
      <c r="C18" s="10" t="s">
        <v>8</v>
      </c>
      <c r="D18" s="62">
        <f t="shared" si="0"/>
        <v>72766.649999999994</v>
      </c>
      <c r="E18" s="62">
        <v>72766.649999999994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</row>
    <row r="19" spans="1:15" s="8" customFormat="1" ht="42.75" customHeight="1">
      <c r="A19" s="5"/>
      <c r="B19" s="61">
        <v>14</v>
      </c>
      <c r="C19" s="10" t="s">
        <v>7</v>
      </c>
      <c r="D19" s="62">
        <f t="shared" si="0"/>
        <v>191151.5</v>
      </c>
      <c r="E19" s="62">
        <v>66151.5</v>
      </c>
      <c r="F19" s="62">
        <v>120000</v>
      </c>
      <c r="G19" s="62">
        <v>5000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2">
        <v>0</v>
      </c>
    </row>
    <row r="20" spans="1:15" s="8" customFormat="1" ht="42.75" customHeight="1">
      <c r="A20" s="5"/>
      <c r="B20" s="61">
        <v>15</v>
      </c>
      <c r="C20" s="10" t="s">
        <v>6</v>
      </c>
      <c r="D20" s="62">
        <f t="shared" si="0"/>
        <v>52921.2</v>
      </c>
      <c r="E20" s="62">
        <v>52921.2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</row>
    <row r="21" spans="1:15" s="8" customFormat="1" ht="42.75" customHeight="1">
      <c r="A21" s="5"/>
      <c r="B21" s="61">
        <v>16</v>
      </c>
      <c r="C21" s="10" t="s">
        <v>4</v>
      </c>
      <c r="D21" s="62">
        <f t="shared" si="0"/>
        <v>39690.9</v>
      </c>
      <c r="E21" s="62">
        <v>39690.9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</row>
    <row r="22" spans="1:15" s="8" customFormat="1" ht="42.75" customHeight="1">
      <c r="A22" s="5"/>
      <c r="B22" s="61">
        <v>17</v>
      </c>
      <c r="C22" s="10" t="s">
        <v>3</v>
      </c>
      <c r="D22" s="62">
        <f t="shared" si="0"/>
        <v>171306.05</v>
      </c>
      <c r="E22" s="62">
        <v>46306.05</v>
      </c>
      <c r="F22" s="62">
        <v>125000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</row>
    <row r="23" spans="1:15" s="8" customFormat="1" ht="42.75" customHeight="1">
      <c r="A23" s="5"/>
      <c r="B23" s="61">
        <v>18</v>
      </c>
      <c r="C23" s="10" t="s">
        <v>2</v>
      </c>
      <c r="D23" s="62">
        <f t="shared" si="0"/>
        <v>114000</v>
      </c>
      <c r="E23" s="62">
        <v>0</v>
      </c>
      <c r="F23" s="62">
        <v>109000</v>
      </c>
      <c r="G23" s="62">
        <v>5000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</row>
    <row r="24" spans="1:15" s="8" customFormat="1" ht="42.75" customHeight="1">
      <c r="A24" s="5"/>
      <c r="B24" s="61">
        <v>19</v>
      </c>
      <c r="C24" s="66" t="s">
        <v>48</v>
      </c>
      <c r="D24" s="62">
        <f t="shared" si="0"/>
        <v>281016.39</v>
      </c>
      <c r="E24" s="62">
        <v>31016.39</v>
      </c>
      <c r="F24" s="62">
        <v>250000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</row>
    <row r="25" spans="1:15" s="8" customFormat="1" ht="35.25" customHeight="1">
      <c r="A25" s="5"/>
      <c r="B25" s="86" t="s">
        <v>1</v>
      </c>
      <c r="C25" s="87"/>
      <c r="D25" s="53">
        <f>D5+D6+D7+D8+D9+D10+D11+D12+D13+D14+D15+D16+D17+D18+D19+D20+D21+D22+D23+D24</f>
        <v>2025528.3399999999</v>
      </c>
      <c r="E25" s="53">
        <f>SUM(E5:E24)</f>
        <v>778528.34</v>
      </c>
      <c r="F25" s="53">
        <f>SUM(F5:F24)</f>
        <v>1192000</v>
      </c>
      <c r="G25" s="53">
        <f>SUM(G5:G24)</f>
        <v>55000</v>
      </c>
      <c r="H25" s="54">
        <v>0</v>
      </c>
      <c r="I25" s="55">
        <v>0</v>
      </c>
      <c r="J25" s="55">
        <v>0</v>
      </c>
      <c r="K25" s="55">
        <v>0</v>
      </c>
      <c r="L25" s="54">
        <v>0</v>
      </c>
      <c r="M25" s="55">
        <v>0</v>
      </c>
      <c r="N25" s="55">
        <v>0</v>
      </c>
      <c r="O25" s="56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4"/>
  <sheetViews>
    <sheetView zoomScale="82" zoomScaleNormal="82" workbookViewId="0">
      <selection activeCell="H15" sqref="H15"/>
    </sheetView>
  </sheetViews>
  <sheetFormatPr defaultRowHeight="1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>
      <c r="A1" s="3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64"/>
      <c r="O1" s="4"/>
    </row>
    <row r="2" spans="1:15" s="2" customFormat="1" ht="17.25" customHeight="1">
      <c r="A2" s="3"/>
      <c r="B2" s="44"/>
      <c r="C2" s="44"/>
      <c r="D2" s="44"/>
      <c r="E2" s="44"/>
      <c r="F2" s="64"/>
      <c r="G2" s="33"/>
      <c r="H2" s="44"/>
      <c r="I2" s="44"/>
      <c r="J2" s="64"/>
      <c r="K2" s="44"/>
      <c r="L2" s="44"/>
      <c r="M2" s="34"/>
      <c r="N2" s="34"/>
      <c r="O2" s="34" t="s">
        <v>42</v>
      </c>
    </row>
    <row r="3" spans="1:15" s="8" customFormat="1" ht="18.75" customHeight="1">
      <c r="A3" s="5"/>
      <c r="B3" s="80" t="s">
        <v>23</v>
      </c>
      <c r="C3" s="80" t="s">
        <v>22</v>
      </c>
      <c r="D3" s="80" t="s">
        <v>25</v>
      </c>
      <c r="E3" s="81" t="s">
        <v>24</v>
      </c>
      <c r="F3" s="89"/>
      <c r="G3" s="90"/>
      <c r="H3" s="80" t="s">
        <v>26</v>
      </c>
      <c r="I3" s="81" t="s">
        <v>24</v>
      </c>
      <c r="J3" s="89"/>
      <c r="K3" s="90"/>
      <c r="L3" s="80" t="s">
        <v>30</v>
      </c>
      <c r="M3" s="81" t="s">
        <v>24</v>
      </c>
      <c r="N3" s="89"/>
      <c r="O3" s="83"/>
    </row>
    <row r="4" spans="1:15" s="8" customFormat="1" ht="155.25" customHeight="1">
      <c r="A4" s="5"/>
      <c r="B4" s="80"/>
      <c r="C4" s="80"/>
      <c r="D4" s="80"/>
      <c r="E4" s="48" t="s">
        <v>40</v>
      </c>
      <c r="F4" s="48" t="s">
        <v>52</v>
      </c>
      <c r="G4" s="49" t="s">
        <v>41</v>
      </c>
      <c r="H4" s="80"/>
      <c r="I4" s="48" t="s">
        <v>39</v>
      </c>
      <c r="J4" s="48" t="s">
        <v>52</v>
      </c>
      <c r="K4" s="48" t="s">
        <v>41</v>
      </c>
      <c r="L4" s="80"/>
      <c r="M4" s="50" t="s">
        <v>39</v>
      </c>
      <c r="N4" s="50" t="s">
        <v>52</v>
      </c>
      <c r="O4" s="51" t="s">
        <v>41</v>
      </c>
    </row>
    <row r="5" spans="1:15" s="8" customFormat="1" ht="56.25" customHeight="1">
      <c r="A5" s="5"/>
      <c r="B5" s="69">
        <v>1</v>
      </c>
      <c r="C5" s="69" t="s">
        <v>21</v>
      </c>
      <c r="D5" s="47">
        <f>E5+F5</f>
        <v>2279461.5900000003</v>
      </c>
      <c r="E5" s="53">
        <v>7255.72</v>
      </c>
      <c r="F5" s="70">
        <v>2272205.87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3">
        <v>0</v>
      </c>
    </row>
    <row r="6" spans="1:15" s="8" customFormat="1" ht="56.25" customHeight="1">
      <c r="A6" s="5"/>
      <c r="B6" s="75">
        <v>2</v>
      </c>
      <c r="C6" s="75" t="s">
        <v>20</v>
      </c>
      <c r="D6" s="47"/>
      <c r="E6" s="53"/>
      <c r="F6" s="70"/>
      <c r="G6" s="53">
        <v>31248</v>
      </c>
      <c r="H6" s="53"/>
      <c r="I6" s="53"/>
      <c r="J6" s="53"/>
      <c r="K6" s="53"/>
      <c r="L6" s="53"/>
      <c r="M6" s="53"/>
      <c r="N6" s="53"/>
      <c r="O6" s="53"/>
    </row>
    <row r="7" spans="1:15" s="8" customFormat="1" ht="39" customHeight="1">
      <c r="A7" s="5"/>
      <c r="B7" s="69">
        <v>3</v>
      </c>
      <c r="C7" s="45" t="s">
        <v>18</v>
      </c>
      <c r="D7" s="53">
        <f t="shared" ref="D7:D13" si="0">E7+G7</f>
        <v>47757.759999999995</v>
      </c>
      <c r="E7" s="53">
        <v>19757.759999999998</v>
      </c>
      <c r="F7" s="53">
        <v>0</v>
      </c>
      <c r="G7" s="53">
        <v>28000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</row>
    <row r="8" spans="1:15" s="8" customFormat="1" ht="39" customHeight="1">
      <c r="A8" s="5"/>
      <c r="B8" s="69">
        <v>4</v>
      </c>
      <c r="C8" s="45" t="s">
        <v>14</v>
      </c>
      <c r="D8" s="53">
        <f t="shared" si="0"/>
        <v>1249300</v>
      </c>
      <c r="E8" s="53">
        <v>0</v>
      </c>
      <c r="F8" s="53">
        <v>0</v>
      </c>
      <c r="G8" s="52">
        <v>1249300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</row>
    <row r="9" spans="1:15" s="8" customFormat="1" ht="39" customHeight="1">
      <c r="A9" s="5"/>
      <c r="B9" s="69">
        <v>5</v>
      </c>
      <c r="C9" s="61" t="s">
        <v>17</v>
      </c>
      <c r="D9" s="53">
        <f>G9+E9</f>
        <v>30774.959999999999</v>
      </c>
      <c r="E9" s="53">
        <v>7274.96</v>
      </c>
      <c r="F9" s="53">
        <v>0</v>
      </c>
      <c r="G9" s="52">
        <v>23500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</row>
    <row r="10" spans="1:15" s="8" customFormat="1" ht="46.5" customHeight="1">
      <c r="A10" s="5"/>
      <c r="B10" s="69">
        <v>6</v>
      </c>
      <c r="C10" s="76" t="s">
        <v>15</v>
      </c>
      <c r="D10" s="53">
        <f t="shared" si="0"/>
        <v>103804.51999999999</v>
      </c>
      <c r="E10" s="53">
        <v>43804.52</v>
      </c>
      <c r="F10" s="53">
        <v>0</v>
      </c>
      <c r="G10" s="53">
        <v>60000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</row>
    <row r="11" spans="1:15" s="8" customFormat="1" ht="46.5" customHeight="1">
      <c r="A11" s="5"/>
      <c r="B11" s="71">
        <v>7</v>
      </c>
      <c r="C11" s="76" t="s">
        <v>13</v>
      </c>
      <c r="D11" s="53">
        <f>E11+F11+G11</f>
        <v>84060</v>
      </c>
      <c r="E11" s="53">
        <v>0</v>
      </c>
      <c r="F11" s="53">
        <v>0</v>
      </c>
      <c r="G11" s="53">
        <v>84060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</row>
    <row r="12" spans="1:15" s="8" customFormat="1" ht="38.25" customHeight="1">
      <c r="A12" s="5"/>
      <c r="B12" s="69">
        <v>8</v>
      </c>
      <c r="C12" s="76" t="s">
        <v>12</v>
      </c>
      <c r="D12" s="53">
        <f t="shared" si="0"/>
        <v>155404.88</v>
      </c>
      <c r="E12" s="53">
        <v>6584.88</v>
      </c>
      <c r="F12" s="53">
        <v>0</v>
      </c>
      <c r="G12" s="52">
        <v>148820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</row>
    <row r="13" spans="1:15" s="8" customFormat="1" ht="39.75" customHeight="1">
      <c r="A13" s="5"/>
      <c r="B13" s="69">
        <v>9</v>
      </c>
      <c r="C13" s="76" t="s">
        <v>11</v>
      </c>
      <c r="D13" s="53">
        <f t="shared" si="0"/>
        <v>35757.759999999995</v>
      </c>
      <c r="E13" s="53">
        <v>19757.759999999998</v>
      </c>
      <c r="F13" s="53">
        <v>0</v>
      </c>
      <c r="G13" s="53">
        <v>16000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</row>
    <row r="14" spans="1:15" s="8" customFormat="1" ht="39.75" customHeight="1">
      <c r="A14" s="5"/>
      <c r="B14" s="69">
        <v>10</v>
      </c>
      <c r="C14" s="76" t="s">
        <v>9</v>
      </c>
      <c r="D14" s="53">
        <f>G14+E14</f>
        <v>90275.11</v>
      </c>
      <c r="E14" s="53">
        <v>7274.96</v>
      </c>
      <c r="F14" s="53">
        <v>0</v>
      </c>
      <c r="G14" s="53">
        <v>83000.149999999994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</row>
    <row r="15" spans="1:15" s="8" customFormat="1" ht="39.75" customHeight="1">
      <c r="A15" s="5"/>
      <c r="B15" s="69">
        <v>11</v>
      </c>
      <c r="C15" s="76" t="s">
        <v>8</v>
      </c>
      <c r="D15" s="53">
        <f>E15+G15</f>
        <v>149548.41</v>
      </c>
      <c r="E15" s="53">
        <v>13848.41</v>
      </c>
      <c r="F15" s="53">
        <v>0</v>
      </c>
      <c r="G15" s="53">
        <v>135700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</row>
    <row r="16" spans="1:15" s="8" customFormat="1" ht="39.75" customHeight="1">
      <c r="A16" s="5"/>
      <c r="B16" s="69">
        <v>12</v>
      </c>
      <c r="C16" s="76" t="s">
        <v>7</v>
      </c>
      <c r="D16" s="53">
        <f t="shared" ref="D16:D22" si="1">E16+G16</f>
        <v>109778.51999999999</v>
      </c>
      <c r="E16" s="53">
        <v>14636.54</v>
      </c>
      <c r="F16" s="53">
        <v>0</v>
      </c>
      <c r="G16" s="53">
        <v>95141.98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</row>
    <row r="17" spans="1:15" s="8" customFormat="1" ht="39.75" customHeight="1">
      <c r="A17" s="5"/>
      <c r="B17" s="69">
        <v>13</v>
      </c>
      <c r="C17" s="76" t="s">
        <v>6</v>
      </c>
      <c r="D17" s="53">
        <f t="shared" si="1"/>
        <v>57295.74</v>
      </c>
      <c r="E17" s="53">
        <v>7295.74</v>
      </c>
      <c r="F17" s="53">
        <v>0</v>
      </c>
      <c r="G17" s="53">
        <v>50000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</row>
    <row r="18" spans="1:15" s="8" customFormat="1" ht="39.75" customHeight="1">
      <c r="A18" s="5"/>
      <c r="B18" s="69">
        <v>14</v>
      </c>
      <c r="C18" s="76" t="s">
        <v>5</v>
      </c>
      <c r="D18" s="53">
        <f t="shared" si="1"/>
        <v>22420</v>
      </c>
      <c r="E18" s="53">
        <v>0</v>
      </c>
      <c r="F18" s="53">
        <v>0</v>
      </c>
      <c r="G18" s="53">
        <v>22420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</row>
    <row r="19" spans="1:15" s="8" customFormat="1" ht="39.75" customHeight="1">
      <c r="A19" s="5"/>
      <c r="B19" s="69">
        <v>15</v>
      </c>
      <c r="C19" s="76" t="s">
        <v>48</v>
      </c>
      <c r="D19" s="53">
        <f t="shared" si="1"/>
        <v>462880</v>
      </c>
      <c r="E19" s="53">
        <v>0</v>
      </c>
      <c r="F19" s="53">
        <v>0</v>
      </c>
      <c r="G19" s="53">
        <v>462880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</row>
    <row r="20" spans="1:15" s="8" customFormat="1" ht="39.75" customHeight="1">
      <c r="A20" s="5"/>
      <c r="B20" s="69">
        <v>16</v>
      </c>
      <c r="C20" s="76" t="s">
        <v>4</v>
      </c>
      <c r="D20" s="53">
        <f t="shared" si="1"/>
        <v>43377.34</v>
      </c>
      <c r="E20" s="53">
        <v>28377.34</v>
      </c>
      <c r="F20" s="53">
        <v>0</v>
      </c>
      <c r="G20" s="53">
        <v>15000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</row>
    <row r="21" spans="1:15" s="8" customFormat="1" ht="42.75" customHeight="1">
      <c r="A21" s="5"/>
      <c r="B21" s="69">
        <v>17</v>
      </c>
      <c r="C21" s="76" t="s">
        <v>3</v>
      </c>
      <c r="D21" s="53">
        <f t="shared" si="1"/>
        <v>13115.02</v>
      </c>
      <c r="E21" s="53">
        <v>13115.02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3">
        <v>0</v>
      </c>
      <c r="O21" s="53">
        <v>0</v>
      </c>
    </row>
    <row r="22" spans="1:15" s="8" customFormat="1" ht="42.75" customHeight="1">
      <c r="A22" s="5"/>
      <c r="B22" s="69">
        <v>18</v>
      </c>
      <c r="C22" s="76" t="s">
        <v>43</v>
      </c>
      <c r="D22" s="53">
        <f t="shared" si="1"/>
        <v>113950</v>
      </c>
      <c r="E22" s="53">
        <v>0</v>
      </c>
      <c r="F22" s="53">
        <v>0</v>
      </c>
      <c r="G22" s="52">
        <v>113950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</row>
    <row r="23" spans="1:15" s="8" customFormat="1" ht="42.75" hidden="1" customHeight="1">
      <c r="A23" s="5"/>
      <c r="B23" s="65">
        <v>18</v>
      </c>
      <c r="C23" s="65" t="s">
        <v>44</v>
      </c>
      <c r="D23" s="53">
        <f>E23+F23+G23</f>
        <v>0</v>
      </c>
      <c r="E23" s="53">
        <v>0</v>
      </c>
      <c r="F23" s="53"/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</row>
    <row r="24" spans="1:15" s="8" customFormat="1" ht="35.25" customHeight="1">
      <c r="A24" s="5"/>
      <c r="B24" s="86" t="s">
        <v>1</v>
      </c>
      <c r="C24" s="87"/>
      <c r="D24" s="53">
        <f>E24+G24+F24</f>
        <v>5080209.6099999994</v>
      </c>
      <c r="E24" s="53">
        <f>SUM(E5:E23)</f>
        <v>188983.61</v>
      </c>
      <c r="F24" s="53">
        <f>F5+F23</f>
        <v>2272205.87</v>
      </c>
      <c r="G24" s="53">
        <f>G5+G6+G7+G8+G9+G10+G11+G12+G13+G14+G15+G16+G17+G18+G19+G20+G21+G22</f>
        <v>2619020.13</v>
      </c>
      <c r="H24" s="54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</row>
  </sheetData>
  <mergeCells count="10">
    <mergeCell ref="B24:C24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workbookViewId="0">
      <selection activeCell="E19" sqref="E19:G19"/>
    </sheetView>
  </sheetViews>
  <sheetFormatPr defaultRowHeight="1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24" customHeight="1">
      <c r="A1" s="3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57"/>
      <c r="O1" s="4"/>
    </row>
    <row r="2" spans="1:15" s="2" customFormat="1" ht="17.25" customHeight="1">
      <c r="A2" s="3"/>
      <c r="B2" s="25"/>
      <c r="C2" s="25"/>
      <c r="D2" s="25"/>
      <c r="E2" s="25"/>
      <c r="F2" s="57"/>
      <c r="G2" s="33"/>
      <c r="H2" s="25"/>
      <c r="I2" s="25"/>
      <c r="J2" s="57"/>
      <c r="K2" s="25"/>
      <c r="L2" s="25"/>
      <c r="M2" s="34"/>
      <c r="N2" s="34"/>
      <c r="O2" s="34" t="s">
        <v>34</v>
      </c>
    </row>
    <row r="3" spans="1:15" s="8" customFormat="1" ht="18.75" customHeight="1">
      <c r="A3" s="5"/>
      <c r="B3" s="80" t="s">
        <v>23</v>
      </c>
      <c r="C3" s="80" t="s">
        <v>22</v>
      </c>
      <c r="D3" s="80" t="s">
        <v>25</v>
      </c>
      <c r="E3" s="81" t="s">
        <v>24</v>
      </c>
      <c r="F3" s="89"/>
      <c r="G3" s="90"/>
      <c r="H3" s="80" t="s">
        <v>26</v>
      </c>
      <c r="I3" s="81" t="s">
        <v>24</v>
      </c>
      <c r="J3" s="89"/>
      <c r="K3" s="90"/>
      <c r="L3" s="80" t="s">
        <v>30</v>
      </c>
      <c r="M3" s="81" t="s">
        <v>24</v>
      </c>
      <c r="N3" s="89"/>
      <c r="O3" s="83"/>
    </row>
    <row r="4" spans="1:15" s="8" customFormat="1" ht="129.75" customHeight="1">
      <c r="A4" s="5"/>
      <c r="B4" s="80"/>
      <c r="C4" s="80"/>
      <c r="D4" s="80"/>
      <c r="E4" s="35" t="s">
        <v>36</v>
      </c>
      <c r="F4" s="48" t="s">
        <v>45</v>
      </c>
      <c r="G4" s="36" t="s">
        <v>35</v>
      </c>
      <c r="H4" s="80"/>
      <c r="I4" s="35" t="s">
        <v>37</v>
      </c>
      <c r="J4" s="48" t="s">
        <v>45</v>
      </c>
      <c r="K4" s="30" t="s">
        <v>35</v>
      </c>
      <c r="L4" s="80"/>
      <c r="M4" s="37" t="s">
        <v>38</v>
      </c>
      <c r="N4" s="48" t="s">
        <v>45</v>
      </c>
      <c r="O4" s="38" t="s">
        <v>35</v>
      </c>
    </row>
    <row r="5" spans="1:15" s="8" customFormat="1" ht="60" customHeight="1">
      <c r="A5" s="5"/>
      <c r="B5" s="45">
        <v>1</v>
      </c>
      <c r="C5" s="45" t="s">
        <v>20</v>
      </c>
      <c r="D5" s="31">
        <f>E5+G5+F5</f>
        <v>333225</v>
      </c>
      <c r="E5" s="31">
        <v>0</v>
      </c>
      <c r="F5" s="31">
        <v>0</v>
      </c>
      <c r="G5" s="46">
        <v>333225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</row>
    <row r="6" spans="1:15" s="8" customFormat="1" ht="39" customHeight="1">
      <c r="A6" s="5"/>
      <c r="B6" s="45">
        <v>2</v>
      </c>
      <c r="C6" s="45" t="s">
        <v>19</v>
      </c>
      <c r="D6" s="31">
        <f t="shared" ref="D6:D16" si="0">E6+G6+F6</f>
        <v>249225</v>
      </c>
      <c r="E6" s="31">
        <v>0</v>
      </c>
      <c r="F6" s="31">
        <v>0</v>
      </c>
      <c r="G6" s="46">
        <v>249225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</row>
    <row r="7" spans="1:15" s="8" customFormat="1" ht="39" customHeight="1">
      <c r="A7" s="5"/>
      <c r="B7" s="45">
        <v>3</v>
      </c>
      <c r="C7" s="45" t="s">
        <v>18</v>
      </c>
      <c r="D7" s="31">
        <f t="shared" si="0"/>
        <v>301130</v>
      </c>
      <c r="E7" s="31">
        <v>0</v>
      </c>
      <c r="F7" s="31">
        <v>0</v>
      </c>
      <c r="G7" s="46">
        <v>301130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s="8" customFormat="1" ht="39" customHeight="1">
      <c r="A8" s="5"/>
      <c r="B8" s="45">
        <v>4</v>
      </c>
      <c r="C8" s="45" t="s">
        <v>17</v>
      </c>
      <c r="D8" s="31">
        <f t="shared" si="0"/>
        <v>372640</v>
      </c>
      <c r="E8" s="31">
        <v>0</v>
      </c>
      <c r="F8" s="31">
        <v>0</v>
      </c>
      <c r="G8" s="46">
        <v>372640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</row>
    <row r="9" spans="1:15" s="8" customFormat="1" ht="46.5" customHeight="1">
      <c r="A9" s="5"/>
      <c r="B9" s="45">
        <v>5</v>
      </c>
      <c r="C9" s="45" t="s">
        <v>15</v>
      </c>
      <c r="D9" s="31">
        <f t="shared" si="0"/>
        <v>1626765</v>
      </c>
      <c r="E9" s="31">
        <v>0</v>
      </c>
      <c r="F9" s="31">
        <v>0</v>
      </c>
      <c r="G9" s="46">
        <f>832625+794140</f>
        <v>1626765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s="8" customFormat="1" ht="46.5" customHeight="1">
      <c r="A10" s="5"/>
      <c r="B10" s="45">
        <v>6</v>
      </c>
      <c r="C10" s="45" t="s">
        <v>13</v>
      </c>
      <c r="D10" s="31">
        <f t="shared" si="0"/>
        <v>953075.24</v>
      </c>
      <c r="E10" s="32">
        <v>633450.23999999999</v>
      </c>
      <c r="F10" s="31">
        <v>0</v>
      </c>
      <c r="G10" s="46">
        <v>319625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</row>
    <row r="11" spans="1:15" s="8" customFormat="1" ht="46.5" customHeight="1">
      <c r="A11" s="5"/>
      <c r="B11" s="45">
        <v>7</v>
      </c>
      <c r="C11" s="63" t="s">
        <v>11</v>
      </c>
      <c r="D11" s="31">
        <f t="shared" si="0"/>
        <v>550000</v>
      </c>
      <c r="E11" s="31">
        <v>0</v>
      </c>
      <c r="F11" s="31">
        <v>550000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</row>
    <row r="12" spans="1:15" s="8" customFormat="1" ht="46.5" customHeight="1">
      <c r="A12" s="5"/>
      <c r="B12" s="61">
        <v>8</v>
      </c>
      <c r="C12" s="45" t="s">
        <v>9</v>
      </c>
      <c r="D12" s="31">
        <f t="shared" si="0"/>
        <v>45535</v>
      </c>
      <c r="E12" s="31">
        <v>0</v>
      </c>
      <c r="F12" s="31">
        <v>0</v>
      </c>
      <c r="G12" s="46">
        <v>45535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s="8" customFormat="1" ht="46.5" customHeight="1">
      <c r="A13" s="5"/>
      <c r="B13" s="45">
        <v>9</v>
      </c>
      <c r="C13" s="61" t="s">
        <v>8</v>
      </c>
      <c r="D13" s="31">
        <f t="shared" si="0"/>
        <v>2020000</v>
      </c>
      <c r="E13" s="31">
        <v>2000000</v>
      </c>
      <c r="F13" s="31">
        <v>0</v>
      </c>
      <c r="G13" s="46">
        <v>20000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</row>
    <row r="14" spans="1:15" s="8" customFormat="1" ht="38.25" customHeight="1">
      <c r="A14" s="5"/>
      <c r="B14" s="45">
        <v>10</v>
      </c>
      <c r="C14" s="45" t="s">
        <v>5</v>
      </c>
      <c r="D14" s="31">
        <f t="shared" si="0"/>
        <v>34420</v>
      </c>
      <c r="E14" s="31">
        <v>0</v>
      </c>
      <c r="F14" s="31">
        <v>0</v>
      </c>
      <c r="G14" s="46">
        <v>34420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</row>
    <row r="15" spans="1:15" s="8" customFormat="1" ht="39.75" customHeight="1">
      <c r="A15" s="5"/>
      <c r="B15" s="45">
        <v>11</v>
      </c>
      <c r="C15" s="45" t="s">
        <v>4</v>
      </c>
      <c r="D15" s="31">
        <f t="shared" si="0"/>
        <v>41595</v>
      </c>
      <c r="E15" s="31">
        <v>0</v>
      </c>
      <c r="F15" s="31">
        <v>0</v>
      </c>
      <c r="G15" s="46">
        <v>41595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</row>
    <row r="16" spans="1:15" s="8" customFormat="1" ht="42.75" customHeight="1">
      <c r="A16" s="5"/>
      <c r="B16" s="58">
        <v>12</v>
      </c>
      <c r="C16" s="45" t="s">
        <v>3</v>
      </c>
      <c r="D16" s="31">
        <f t="shared" si="0"/>
        <v>2312545</v>
      </c>
      <c r="E16" s="31">
        <v>0</v>
      </c>
      <c r="F16" s="31">
        <v>0</v>
      </c>
      <c r="G16" s="46">
        <v>2312545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</row>
    <row r="17" spans="1:15" s="8" customFormat="1" ht="42.75" customHeight="1">
      <c r="A17" s="5"/>
      <c r="B17" s="71">
        <v>13</v>
      </c>
      <c r="C17" s="59" t="s">
        <v>21</v>
      </c>
      <c r="D17" s="31">
        <f>E17</f>
        <v>565250</v>
      </c>
      <c r="E17" s="31">
        <v>565250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s="8" customFormat="1" ht="42.75" customHeight="1">
      <c r="A18" s="5"/>
      <c r="B18" s="63">
        <v>14</v>
      </c>
      <c r="C18" s="59" t="s">
        <v>44</v>
      </c>
      <c r="D18" s="31">
        <f>E18+G18+F18</f>
        <v>1849681.1</v>
      </c>
      <c r="E18" s="31">
        <v>0</v>
      </c>
      <c r="F18" s="31">
        <v>300000</v>
      </c>
      <c r="G18" s="46">
        <v>1549681.1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</row>
    <row r="19" spans="1:15" s="8" customFormat="1" ht="35.25" customHeight="1">
      <c r="A19" s="5"/>
      <c r="B19" s="86" t="s">
        <v>1</v>
      </c>
      <c r="C19" s="87"/>
      <c r="D19" s="47">
        <f>SUM(D5:D18)</f>
        <v>11255086.34</v>
      </c>
      <c r="E19" s="43">
        <f>SUM(E10:E18)</f>
        <v>3198700.24</v>
      </c>
      <c r="F19" s="43">
        <f>F11+F18</f>
        <v>850000</v>
      </c>
      <c r="G19" s="43">
        <f>SUM(G5:G18)</f>
        <v>7206386.0999999996</v>
      </c>
      <c r="H19" s="39">
        <v>0</v>
      </c>
      <c r="I19" s="40">
        <v>0</v>
      </c>
      <c r="J19" s="40">
        <v>0</v>
      </c>
      <c r="K19" s="40">
        <v>0</v>
      </c>
      <c r="L19" s="39">
        <v>0</v>
      </c>
      <c r="M19" s="40">
        <v>0</v>
      </c>
      <c r="N19" s="40">
        <v>0</v>
      </c>
      <c r="O19" s="41">
        <v>0</v>
      </c>
    </row>
  </sheetData>
  <mergeCells count="10">
    <mergeCell ref="B19:C19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topLeftCell="A13" workbookViewId="0">
      <selection activeCell="G32" sqref="G32"/>
    </sheetView>
  </sheetViews>
  <sheetFormatPr defaultRowHeight="1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19" customFormat="1" ht="18.75">
      <c r="A1" s="17"/>
      <c r="B1" s="17"/>
      <c r="C1" s="17"/>
      <c r="D1" s="26"/>
      <c r="E1" s="26"/>
      <c r="F1" s="26"/>
      <c r="G1" s="17"/>
      <c r="H1" s="17"/>
      <c r="I1" s="18"/>
      <c r="J1" s="18"/>
      <c r="K1" s="18"/>
      <c r="L1" s="18"/>
      <c r="M1" s="18"/>
      <c r="N1" s="18"/>
    </row>
    <row r="2" spans="1:16" s="2" customFormat="1" ht="15.75">
      <c r="D2" s="27"/>
      <c r="E2" s="27"/>
      <c r="F2" s="27"/>
      <c r="O2" s="28" t="s">
        <v>31</v>
      </c>
    </row>
    <row r="3" spans="1:16" s="8" customFormat="1" ht="18.75">
      <c r="A3" s="5"/>
      <c r="B3" s="80" t="s">
        <v>23</v>
      </c>
      <c r="C3" s="80" t="s">
        <v>22</v>
      </c>
      <c r="D3" s="91" t="s">
        <v>25</v>
      </c>
      <c r="E3" s="81" t="s">
        <v>24</v>
      </c>
      <c r="F3" s="89"/>
      <c r="G3" s="89"/>
      <c r="H3" s="80" t="s">
        <v>26</v>
      </c>
      <c r="I3" s="81" t="s">
        <v>24</v>
      </c>
      <c r="J3" s="89"/>
      <c r="K3" s="89"/>
      <c r="L3" s="80" t="s">
        <v>30</v>
      </c>
      <c r="M3" s="80" t="s">
        <v>24</v>
      </c>
      <c r="N3" s="80"/>
      <c r="O3" s="80"/>
      <c r="P3" s="7"/>
    </row>
    <row r="4" spans="1:16" s="8" customFormat="1" ht="409.5">
      <c r="A4" s="5"/>
      <c r="B4" s="80"/>
      <c r="C4" s="80"/>
      <c r="D4" s="91"/>
      <c r="E4" s="29" t="s">
        <v>32</v>
      </c>
      <c r="F4" s="29" t="s">
        <v>53</v>
      </c>
      <c r="G4" s="30" t="s">
        <v>33</v>
      </c>
      <c r="H4" s="80"/>
      <c r="I4" s="30" t="s">
        <v>32</v>
      </c>
      <c r="J4" s="30" t="s">
        <v>53</v>
      </c>
      <c r="K4" s="30" t="s">
        <v>33</v>
      </c>
      <c r="L4" s="80"/>
      <c r="M4" s="30" t="s">
        <v>32</v>
      </c>
      <c r="N4" s="30" t="s">
        <v>53</v>
      </c>
      <c r="O4" s="30" t="s">
        <v>33</v>
      </c>
      <c r="P4" s="7"/>
    </row>
    <row r="5" spans="1:16" s="8" customFormat="1" ht="37.5">
      <c r="A5" s="5"/>
      <c r="B5" s="45">
        <v>1</v>
      </c>
      <c r="C5" s="68" t="s">
        <v>21</v>
      </c>
      <c r="D5" s="32">
        <f>E5+F5+G5</f>
        <v>73530</v>
      </c>
      <c r="E5" s="32">
        <v>0</v>
      </c>
      <c r="F5" s="32">
        <v>73530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7"/>
    </row>
    <row r="6" spans="1:16" s="8" customFormat="1" ht="37.5">
      <c r="A6" s="5"/>
      <c r="B6" s="45">
        <v>2</v>
      </c>
      <c r="C6" s="45" t="s">
        <v>20</v>
      </c>
      <c r="D6" s="32">
        <f t="shared" ref="D6:D25" si="0">E6+F6+G6</f>
        <v>343000.44</v>
      </c>
      <c r="E6" s="32">
        <v>313588.44</v>
      </c>
      <c r="F6" s="32">
        <v>29412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</row>
    <row r="7" spans="1:16" s="8" customFormat="1" ht="37.5">
      <c r="A7" s="5"/>
      <c r="B7" s="45">
        <v>3</v>
      </c>
      <c r="C7" s="45" t="s">
        <v>19</v>
      </c>
      <c r="D7" s="32">
        <f t="shared" si="0"/>
        <v>1965547.71</v>
      </c>
      <c r="E7" s="32">
        <v>181615.92</v>
      </c>
      <c r="F7" s="32">
        <v>44118</v>
      </c>
      <c r="G7" s="32">
        <v>1739813.79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</row>
    <row r="8" spans="1:16" s="8" customFormat="1" ht="37.5">
      <c r="A8" s="5"/>
      <c r="B8" s="45">
        <v>4</v>
      </c>
      <c r="C8" s="45" t="s">
        <v>18</v>
      </c>
      <c r="D8" s="32">
        <f t="shared" si="0"/>
        <v>530699.9</v>
      </c>
      <c r="E8" s="32">
        <v>181615.92</v>
      </c>
      <c r="F8" s="32">
        <v>58824</v>
      </c>
      <c r="G8" s="32">
        <v>290259.98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</row>
    <row r="9" spans="1:16" s="8" customFormat="1" ht="37.5">
      <c r="A9" s="5"/>
      <c r="B9" s="45">
        <v>5</v>
      </c>
      <c r="C9" s="45" t="s">
        <v>17</v>
      </c>
      <c r="D9" s="32">
        <f t="shared" si="0"/>
        <v>204511.72000000003</v>
      </c>
      <c r="E9" s="32">
        <v>90807.96</v>
      </c>
      <c r="F9" s="32">
        <v>44118</v>
      </c>
      <c r="G9" s="32">
        <v>69585.759999999995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</row>
    <row r="10" spans="1:16" s="8" customFormat="1" ht="37.5">
      <c r="A10" s="5"/>
      <c r="B10" s="68"/>
      <c r="C10" s="68" t="s">
        <v>16</v>
      </c>
      <c r="D10" s="32">
        <f t="shared" si="0"/>
        <v>14706</v>
      </c>
      <c r="E10" s="32">
        <v>0</v>
      </c>
      <c r="F10" s="32">
        <v>14706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7"/>
    </row>
    <row r="11" spans="1:16" s="8" customFormat="1" ht="37.5">
      <c r="A11" s="5"/>
      <c r="B11" s="45">
        <v>6</v>
      </c>
      <c r="C11" s="45" t="s">
        <v>15</v>
      </c>
      <c r="D11" s="32">
        <f t="shared" si="0"/>
        <v>58824</v>
      </c>
      <c r="E11" s="32">
        <v>0</v>
      </c>
      <c r="F11" s="32">
        <v>58824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</row>
    <row r="12" spans="1:16" s="8" customFormat="1" ht="37.5">
      <c r="A12" s="5"/>
      <c r="B12" s="68">
        <v>7</v>
      </c>
      <c r="C12" s="68" t="s">
        <v>14</v>
      </c>
      <c r="D12" s="32">
        <f t="shared" si="0"/>
        <v>73530</v>
      </c>
      <c r="E12" s="32">
        <v>0</v>
      </c>
      <c r="F12" s="32">
        <v>73530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</row>
    <row r="13" spans="1:16" s="8" customFormat="1" ht="37.5">
      <c r="A13" s="5"/>
      <c r="B13" s="45">
        <v>8</v>
      </c>
      <c r="C13" s="45" t="s">
        <v>13</v>
      </c>
      <c r="D13" s="32">
        <f t="shared" si="0"/>
        <v>74603.44</v>
      </c>
      <c r="E13" s="32">
        <v>0</v>
      </c>
      <c r="F13" s="32">
        <v>29412</v>
      </c>
      <c r="G13" s="32">
        <v>45191.44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</row>
    <row r="14" spans="1:16" s="8" customFormat="1" ht="37.5">
      <c r="A14" s="5"/>
      <c r="B14" s="68">
        <v>9</v>
      </c>
      <c r="C14" s="10" t="s">
        <v>12</v>
      </c>
      <c r="D14" s="32">
        <f t="shared" si="0"/>
        <v>58824</v>
      </c>
      <c r="E14" s="32">
        <v>0</v>
      </c>
      <c r="F14" s="32">
        <v>58824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</row>
    <row r="15" spans="1:16" s="8" customFormat="1" ht="37.5">
      <c r="A15" s="5"/>
      <c r="B15" s="68">
        <v>10</v>
      </c>
      <c r="C15" s="10" t="s">
        <v>11</v>
      </c>
      <c r="D15" s="32">
        <f t="shared" si="0"/>
        <v>44118</v>
      </c>
      <c r="E15" s="32">
        <v>0</v>
      </c>
      <c r="F15" s="32">
        <v>44118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</row>
    <row r="16" spans="1:16" s="8" customFormat="1" ht="37.5">
      <c r="A16" s="5"/>
      <c r="B16" s="68">
        <v>11</v>
      </c>
      <c r="C16" s="10" t="s">
        <v>10</v>
      </c>
      <c r="D16" s="32">
        <f t="shared" si="0"/>
        <v>29412</v>
      </c>
      <c r="E16" s="32">
        <v>0</v>
      </c>
      <c r="F16" s="32">
        <v>29412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</row>
    <row r="17" spans="1:16" s="8" customFormat="1" ht="37.5">
      <c r="A17" s="5"/>
      <c r="B17" s="45">
        <v>12</v>
      </c>
      <c r="C17" s="45" t="s">
        <v>9</v>
      </c>
      <c r="D17" s="32">
        <f t="shared" si="0"/>
        <v>250895.56</v>
      </c>
      <c r="E17" s="32">
        <v>90807.96</v>
      </c>
      <c r="F17" s="32">
        <v>29412</v>
      </c>
      <c r="G17" s="32">
        <v>130675.6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</row>
    <row r="18" spans="1:16" s="8" customFormat="1" ht="37.5">
      <c r="A18" s="5"/>
      <c r="B18" s="68">
        <v>13</v>
      </c>
      <c r="C18" s="10" t="s">
        <v>8</v>
      </c>
      <c r="D18" s="32">
        <f t="shared" si="0"/>
        <v>88236</v>
      </c>
      <c r="E18" s="32">
        <v>0</v>
      </c>
      <c r="F18" s="32">
        <v>88236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</row>
    <row r="19" spans="1:16" s="8" customFormat="1" ht="37.5">
      <c r="A19" s="5"/>
      <c r="B19" s="68">
        <v>14</v>
      </c>
      <c r="C19" s="10" t="s">
        <v>7</v>
      </c>
      <c r="D19" s="32">
        <f t="shared" si="0"/>
        <v>58824</v>
      </c>
      <c r="E19" s="32">
        <v>0</v>
      </c>
      <c r="F19" s="32">
        <v>58824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</row>
    <row r="20" spans="1:16" s="8" customFormat="1" ht="37.5">
      <c r="A20" s="5"/>
      <c r="B20" s="68">
        <v>15</v>
      </c>
      <c r="C20" s="10" t="s">
        <v>6</v>
      </c>
      <c r="D20" s="32">
        <f t="shared" si="0"/>
        <v>102934</v>
      </c>
      <c r="E20" s="32">
        <v>0</v>
      </c>
      <c r="F20" s="32">
        <v>102934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</row>
    <row r="21" spans="1:16" s="8" customFormat="1" ht="37.5">
      <c r="A21" s="5"/>
      <c r="B21" s="45">
        <v>16</v>
      </c>
      <c r="C21" s="45" t="s">
        <v>5</v>
      </c>
      <c r="D21" s="32">
        <f t="shared" si="0"/>
        <v>1238481.5</v>
      </c>
      <c r="E21" s="32">
        <v>181615.92</v>
      </c>
      <c r="F21" s="32">
        <v>29412</v>
      </c>
      <c r="G21" s="32">
        <v>1027453.58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</row>
    <row r="22" spans="1:16" s="8" customFormat="1" ht="37.5">
      <c r="A22" s="5"/>
      <c r="B22" s="45">
        <v>17</v>
      </c>
      <c r="C22" s="45" t="s">
        <v>4</v>
      </c>
      <c r="D22" s="32">
        <f t="shared" si="0"/>
        <v>570620.16000000003</v>
      </c>
      <c r="E22" s="32">
        <v>90807.96</v>
      </c>
      <c r="F22" s="32">
        <v>58824</v>
      </c>
      <c r="G22" s="32">
        <v>420988.2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</row>
    <row r="23" spans="1:16" s="8" customFormat="1" ht="37.5">
      <c r="A23" s="5"/>
      <c r="B23" s="67">
        <v>18</v>
      </c>
      <c r="C23" s="45" t="s">
        <v>3</v>
      </c>
      <c r="D23" s="32">
        <f t="shared" si="0"/>
        <v>436307.57</v>
      </c>
      <c r="E23" s="32">
        <v>181615.92</v>
      </c>
      <c r="F23" s="32">
        <v>29412</v>
      </c>
      <c r="G23" s="32">
        <v>225279.65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</row>
    <row r="24" spans="1:16" s="8" customFormat="1" ht="37.5">
      <c r="A24" s="5"/>
      <c r="B24" s="68">
        <v>19</v>
      </c>
      <c r="C24" s="68" t="s">
        <v>2</v>
      </c>
      <c r="D24" s="32">
        <f t="shared" si="0"/>
        <v>44118</v>
      </c>
      <c r="E24" s="32">
        <v>0</v>
      </c>
      <c r="F24" s="32">
        <v>44118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</row>
    <row r="25" spans="1:16" s="8" customFormat="1" ht="43.5" customHeight="1">
      <c r="A25" s="5"/>
      <c r="B25" s="68">
        <v>20</v>
      </c>
      <c r="C25" s="67" t="s">
        <v>44</v>
      </c>
      <c r="D25" s="32">
        <f t="shared" si="0"/>
        <v>2239485.31</v>
      </c>
      <c r="E25" s="32">
        <v>0</v>
      </c>
      <c r="F25" s="32">
        <v>0</v>
      </c>
      <c r="G25" s="32">
        <v>2239485.31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</row>
    <row r="26" spans="1:16" s="8" customFormat="1" ht="18.75">
      <c r="A26" s="5"/>
      <c r="B26" s="86" t="s">
        <v>1</v>
      </c>
      <c r="C26" s="87"/>
      <c r="D26" s="31">
        <f>SUM(D5:D25)</f>
        <v>8501209.3100000005</v>
      </c>
      <c r="E26" s="31">
        <f>SUM(E6:E23)</f>
        <v>1312476</v>
      </c>
      <c r="F26" s="31">
        <f>SUM(F5:F25)</f>
        <v>1000000</v>
      </c>
      <c r="G26" s="31">
        <f>SUM(G6:G25)</f>
        <v>6188733.3100000005</v>
      </c>
      <c r="H26" s="31">
        <v>0</v>
      </c>
      <c r="I26" s="32">
        <v>0</v>
      </c>
      <c r="J26" s="32">
        <v>0</v>
      </c>
      <c r="K26" s="32">
        <v>0</v>
      </c>
      <c r="L26" s="31">
        <v>0</v>
      </c>
      <c r="M26" s="32">
        <v>0</v>
      </c>
      <c r="N26" s="32">
        <v>0</v>
      </c>
      <c r="O26" s="32">
        <v>0</v>
      </c>
      <c r="P26" s="7"/>
    </row>
  </sheetData>
  <mergeCells count="9">
    <mergeCell ref="H3:H4"/>
    <mergeCell ref="I3:K3"/>
    <mergeCell ref="L3:L4"/>
    <mergeCell ref="M3:O3"/>
    <mergeCell ref="B26:C26"/>
    <mergeCell ref="B3:B4"/>
    <mergeCell ref="C3:C4"/>
    <mergeCell ref="D3:D4"/>
    <mergeCell ref="E3:G3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80" zoomScaleSheetLayoutView="80" workbookViewId="0">
      <selection activeCell="I10" sqref="I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K1" s="42"/>
      <c r="L1" s="92" t="s">
        <v>61</v>
      </c>
      <c r="M1" s="93"/>
    </row>
    <row r="2" spans="1:15" ht="94.5" customHeight="1">
      <c r="K2" s="92" t="s">
        <v>58</v>
      </c>
      <c r="L2" s="93"/>
      <c r="M2" s="93"/>
    </row>
    <row r="3" spans="1:15" s="19" customFormat="1" ht="18.75" customHeight="1">
      <c r="A3" s="17"/>
      <c r="B3" s="17"/>
      <c r="C3" s="17"/>
      <c r="D3" s="17"/>
      <c r="E3" s="17"/>
      <c r="F3" s="17"/>
      <c r="G3" s="17"/>
      <c r="H3" s="18"/>
      <c r="I3" s="18"/>
      <c r="J3" s="18"/>
      <c r="L3" s="18"/>
      <c r="M3" s="20" t="s">
        <v>27</v>
      </c>
    </row>
    <row r="4" spans="1:15" s="19" customFormat="1" ht="18.75" customHeight="1">
      <c r="A4" s="17"/>
      <c r="B4" s="18"/>
      <c r="C4" s="18"/>
      <c r="D4" s="18"/>
      <c r="E4" s="18"/>
      <c r="F4" s="18"/>
      <c r="G4" s="18"/>
      <c r="H4" s="18"/>
      <c r="I4" s="18"/>
      <c r="J4" s="18"/>
      <c r="L4" s="18"/>
      <c r="M4" s="20" t="s">
        <v>57</v>
      </c>
    </row>
    <row r="5" spans="1:15" s="19" customFormat="1" ht="38.25" customHeight="1">
      <c r="A5" s="17"/>
      <c r="B5" s="18"/>
      <c r="C5" s="18"/>
      <c r="D5" s="18"/>
      <c r="E5" s="18"/>
      <c r="F5" s="18"/>
      <c r="G5" s="18"/>
      <c r="H5" s="24"/>
      <c r="I5" s="24"/>
      <c r="J5" s="24"/>
      <c r="K5" s="94" t="s">
        <v>28</v>
      </c>
      <c r="L5" s="95"/>
      <c r="M5" s="95"/>
    </row>
    <row r="6" spans="1:15" s="19" customFormat="1" ht="409.6" hidden="1" customHeight="1">
      <c r="A6" s="17"/>
      <c r="B6" s="17"/>
      <c r="C6" s="17"/>
      <c r="D6" s="17"/>
      <c r="E6" s="17"/>
      <c r="F6" s="17"/>
      <c r="G6" s="17"/>
      <c r="H6" s="17"/>
      <c r="I6" s="18"/>
      <c r="J6" s="18"/>
      <c r="K6" s="18"/>
      <c r="L6" s="18"/>
    </row>
    <row r="7" spans="1:15" ht="81" customHeight="1">
      <c r="A7" s="3"/>
      <c r="B7" s="88" t="s">
        <v>29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4"/>
      <c r="O7" s="4"/>
    </row>
    <row r="8" spans="1:15" ht="17.25" customHeight="1">
      <c r="A8" s="3"/>
      <c r="B8" s="21"/>
      <c r="C8" s="21"/>
      <c r="D8" s="21"/>
      <c r="E8" s="21"/>
      <c r="F8" s="21"/>
      <c r="G8" s="21"/>
      <c r="H8" s="21"/>
      <c r="I8" s="21"/>
      <c r="J8" s="21"/>
      <c r="K8" s="21"/>
      <c r="L8" s="84" t="s">
        <v>46</v>
      </c>
      <c r="M8" s="84"/>
      <c r="N8" s="4"/>
      <c r="O8" s="4"/>
    </row>
    <row r="9" spans="1:15" s="8" customFormat="1" ht="18.75" customHeight="1">
      <c r="A9" s="5"/>
      <c r="B9" s="80" t="s">
        <v>23</v>
      </c>
      <c r="C9" s="80" t="s">
        <v>22</v>
      </c>
      <c r="D9" s="6"/>
      <c r="E9" s="80" t="s">
        <v>25</v>
      </c>
      <c r="F9" s="80" t="s">
        <v>24</v>
      </c>
      <c r="G9" s="80"/>
      <c r="H9" s="80" t="s">
        <v>26</v>
      </c>
      <c r="I9" s="80" t="s">
        <v>24</v>
      </c>
      <c r="J9" s="80"/>
      <c r="K9" s="80" t="s">
        <v>30</v>
      </c>
      <c r="L9" s="80" t="s">
        <v>24</v>
      </c>
      <c r="M9" s="80"/>
      <c r="N9" s="7"/>
      <c r="O9" s="7"/>
    </row>
    <row r="10" spans="1:15" s="8" customFormat="1" ht="409.5">
      <c r="A10" s="5"/>
      <c r="B10" s="80"/>
      <c r="C10" s="80"/>
      <c r="D10" s="6"/>
      <c r="E10" s="80"/>
      <c r="F10" s="73" t="s">
        <v>55</v>
      </c>
      <c r="G10" s="73" t="s">
        <v>56</v>
      </c>
      <c r="H10" s="80"/>
      <c r="I10" s="73" t="s">
        <v>55</v>
      </c>
      <c r="J10" s="73" t="s">
        <v>56</v>
      </c>
      <c r="K10" s="80"/>
      <c r="L10" s="73" t="s">
        <v>55</v>
      </c>
      <c r="M10" s="73" t="s">
        <v>56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421815</v>
      </c>
      <c r="F11" s="22">
        <v>421815</v>
      </c>
      <c r="G11" s="15">
        <v>0</v>
      </c>
      <c r="H11" s="16">
        <f>I11+J11</f>
        <v>0</v>
      </c>
      <c r="I11" s="22">
        <v>0</v>
      </c>
      <c r="J11" s="16">
        <f t="shared" ref="J11:J30" si="0">K11+L11</f>
        <v>0</v>
      </c>
      <c r="K11" s="16">
        <f>L11+M11</f>
        <v>0</v>
      </c>
      <c r="L11" s="22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8" si="1">F12+G12</f>
        <v>40636.980000000003</v>
      </c>
      <c r="F12" s="22">
        <v>0</v>
      </c>
      <c r="G12" s="15">
        <v>40636.980000000003</v>
      </c>
      <c r="H12" s="16">
        <f t="shared" ref="H12:H30" si="2">I12+J12</f>
        <v>0</v>
      </c>
      <c r="I12" s="22">
        <v>0</v>
      </c>
      <c r="J12" s="16">
        <f t="shared" si="0"/>
        <v>0</v>
      </c>
      <c r="K12" s="16">
        <f t="shared" ref="K12:K30" si="3">L12+M12</f>
        <v>0</v>
      </c>
      <c r="L12" s="22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107690.88</v>
      </c>
      <c r="F13" s="22">
        <v>78527</v>
      </c>
      <c r="G13" s="15">
        <v>29163.88</v>
      </c>
      <c r="H13" s="16">
        <f t="shared" si="2"/>
        <v>0</v>
      </c>
      <c r="I13" s="22">
        <v>0</v>
      </c>
      <c r="J13" s="16">
        <f t="shared" si="0"/>
        <v>0</v>
      </c>
      <c r="K13" s="16">
        <f t="shared" si="3"/>
        <v>0</v>
      </c>
      <c r="L13" s="22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103646.84</v>
      </c>
      <c r="F14" s="22">
        <v>78332</v>
      </c>
      <c r="G14" s="15">
        <v>25314.84</v>
      </c>
      <c r="H14" s="16">
        <f t="shared" si="2"/>
        <v>0</v>
      </c>
      <c r="I14" s="22">
        <v>0</v>
      </c>
      <c r="J14" s="16">
        <f t="shared" si="0"/>
        <v>0</v>
      </c>
      <c r="K14" s="16">
        <f t="shared" si="3"/>
        <v>0</v>
      </c>
      <c r="L14" s="22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52484.979999999996</v>
      </c>
      <c r="F15" s="22">
        <v>30353</v>
      </c>
      <c r="G15" s="15">
        <v>22131.98</v>
      </c>
      <c r="H15" s="16">
        <f t="shared" si="2"/>
        <v>0</v>
      </c>
      <c r="I15" s="22">
        <v>0</v>
      </c>
      <c r="J15" s="16">
        <f t="shared" si="0"/>
        <v>0</v>
      </c>
      <c r="K15" s="16">
        <f t="shared" si="3"/>
        <v>0</v>
      </c>
      <c r="L15" s="22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167238.06</v>
      </c>
      <c r="F16" s="22">
        <v>15275</v>
      </c>
      <c r="G16" s="15">
        <v>151963.06</v>
      </c>
      <c r="H16" s="16">
        <f t="shared" si="2"/>
        <v>0</v>
      </c>
      <c r="I16" s="22">
        <v>0</v>
      </c>
      <c r="J16" s="16">
        <f t="shared" si="0"/>
        <v>0</v>
      </c>
      <c r="K16" s="16">
        <f t="shared" si="3"/>
        <v>0</v>
      </c>
      <c r="L16" s="22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51767.22</v>
      </c>
      <c r="F17" s="22">
        <v>21345</v>
      </c>
      <c r="G17" s="15">
        <v>30422.22</v>
      </c>
      <c r="H17" s="16">
        <f t="shared" si="2"/>
        <v>0</v>
      </c>
      <c r="I17" s="22">
        <v>0</v>
      </c>
      <c r="J17" s="16">
        <f t="shared" si="0"/>
        <v>0</v>
      </c>
      <c r="K17" s="16">
        <f t="shared" si="3"/>
        <v>0</v>
      </c>
      <c r="L17" s="22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99852.98</v>
      </c>
      <c r="F18" s="22">
        <v>0</v>
      </c>
      <c r="G18" s="15">
        <v>99852.98</v>
      </c>
      <c r="H18" s="16">
        <f t="shared" si="2"/>
        <v>0</v>
      </c>
      <c r="I18" s="22">
        <v>0</v>
      </c>
      <c r="J18" s="16">
        <f t="shared" si="0"/>
        <v>0</v>
      </c>
      <c r="K18" s="16">
        <f t="shared" si="3"/>
        <v>0</v>
      </c>
      <c r="L18" s="22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41978.1</v>
      </c>
      <c r="F19" s="22">
        <v>0</v>
      </c>
      <c r="G19" s="15">
        <v>41978.1</v>
      </c>
      <c r="H19" s="16">
        <f t="shared" si="2"/>
        <v>0</v>
      </c>
      <c r="I19" s="22">
        <v>0</v>
      </c>
      <c r="J19" s="16">
        <f t="shared" si="0"/>
        <v>0</v>
      </c>
      <c r="K19" s="16">
        <f t="shared" si="3"/>
        <v>0</v>
      </c>
      <c r="L19" s="22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105825.72</v>
      </c>
      <c r="F20" s="22">
        <v>58749</v>
      </c>
      <c r="G20" s="15">
        <v>47076.72</v>
      </c>
      <c r="H20" s="16">
        <f t="shared" si="2"/>
        <v>0</v>
      </c>
      <c r="I20" s="22">
        <v>0</v>
      </c>
      <c r="J20" s="16">
        <f t="shared" si="0"/>
        <v>0</v>
      </c>
      <c r="K20" s="16">
        <f t="shared" si="3"/>
        <v>0</v>
      </c>
      <c r="L20" s="22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2">
        <v>30353</v>
      </c>
      <c r="G21" s="15">
        <v>0</v>
      </c>
      <c r="H21" s="16">
        <f t="shared" si="2"/>
        <v>0</v>
      </c>
      <c r="I21" s="22">
        <v>0</v>
      </c>
      <c r="J21" s="16">
        <f t="shared" si="0"/>
        <v>0</v>
      </c>
      <c r="K21" s="16">
        <f t="shared" si="3"/>
        <v>0</v>
      </c>
      <c r="L21" s="22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245250.64</v>
      </c>
      <c r="F22" s="22">
        <v>142955</v>
      </c>
      <c r="G22" s="15">
        <v>102295.64</v>
      </c>
      <c r="H22" s="16">
        <f t="shared" si="2"/>
        <v>0</v>
      </c>
      <c r="I22" s="22">
        <v>0</v>
      </c>
      <c r="J22" s="16">
        <f t="shared" si="0"/>
        <v>0</v>
      </c>
      <c r="K22" s="16">
        <f t="shared" si="3"/>
        <v>0</v>
      </c>
      <c r="L22" s="22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2">
        <v>11750</v>
      </c>
      <c r="G23" s="15">
        <v>0</v>
      </c>
      <c r="H23" s="16">
        <f t="shared" si="2"/>
        <v>0</v>
      </c>
      <c r="I23" s="22">
        <v>0</v>
      </c>
      <c r="J23" s="16">
        <f t="shared" si="0"/>
        <v>0</v>
      </c>
      <c r="K23" s="16">
        <f t="shared" si="3"/>
        <v>0</v>
      </c>
      <c r="L23" s="22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318652.90000000002</v>
      </c>
      <c r="F24" s="22">
        <v>285714</v>
      </c>
      <c r="G24" s="15">
        <v>32938.9</v>
      </c>
      <c r="H24" s="16">
        <f t="shared" si="2"/>
        <v>0</v>
      </c>
      <c r="I24" s="22">
        <v>0</v>
      </c>
      <c r="J24" s="16">
        <f t="shared" si="0"/>
        <v>0</v>
      </c>
      <c r="K24" s="16">
        <f t="shared" si="3"/>
        <v>0</v>
      </c>
      <c r="L24" s="22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240421.24</v>
      </c>
      <c r="F25" s="22">
        <v>135905</v>
      </c>
      <c r="G25" s="15">
        <v>104516.24</v>
      </c>
      <c r="H25" s="16">
        <f t="shared" si="2"/>
        <v>0</v>
      </c>
      <c r="I25" s="22">
        <v>0</v>
      </c>
      <c r="J25" s="16">
        <f t="shared" si="0"/>
        <v>0</v>
      </c>
      <c r="K25" s="16">
        <f t="shared" si="3"/>
        <v>0</v>
      </c>
      <c r="L25" s="22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605198.22</v>
      </c>
      <c r="F26" s="22">
        <v>541467</v>
      </c>
      <c r="G26" s="15">
        <v>63731.22</v>
      </c>
      <c r="H26" s="16">
        <f t="shared" si="2"/>
        <v>0</v>
      </c>
      <c r="I26" s="22">
        <v>0</v>
      </c>
      <c r="J26" s="16">
        <f t="shared" si="0"/>
        <v>0</v>
      </c>
      <c r="K26" s="16">
        <f t="shared" si="3"/>
        <v>0</v>
      </c>
      <c r="L26" s="22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11769.18</v>
      </c>
      <c r="F27" s="22">
        <v>0</v>
      </c>
      <c r="G27" s="15">
        <v>11769.18</v>
      </c>
      <c r="H27" s="16">
        <f t="shared" si="2"/>
        <v>0</v>
      </c>
      <c r="I27" s="22">
        <v>0</v>
      </c>
      <c r="J27" s="16">
        <f t="shared" si="0"/>
        <v>0</v>
      </c>
      <c r="K27" s="16">
        <f t="shared" si="3"/>
        <v>0</v>
      </c>
      <c r="L27" s="22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103674.62</v>
      </c>
      <c r="F28" s="22">
        <v>90277</v>
      </c>
      <c r="G28" s="15">
        <v>13397.62</v>
      </c>
      <c r="H28" s="16">
        <f t="shared" si="2"/>
        <v>0</v>
      </c>
      <c r="I28" s="22">
        <v>0</v>
      </c>
      <c r="J28" s="16">
        <f t="shared" si="0"/>
        <v>0</v>
      </c>
      <c r="K28" s="16">
        <f t="shared" si="3"/>
        <v>0</v>
      </c>
      <c r="L28" s="22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>F29+G29</f>
        <v>50916</v>
      </c>
      <c r="F29" s="22">
        <v>50916</v>
      </c>
      <c r="G29" s="15">
        <v>0</v>
      </c>
      <c r="H29" s="16">
        <f t="shared" si="2"/>
        <v>0</v>
      </c>
      <c r="I29" s="22">
        <v>0</v>
      </c>
      <c r="J29" s="16">
        <f t="shared" si="0"/>
        <v>0</v>
      </c>
      <c r="K29" s="16">
        <f t="shared" si="3"/>
        <v>0</v>
      </c>
      <c r="L29" s="22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>F30+G30</f>
        <v>86152.1</v>
      </c>
      <c r="F30" s="22">
        <v>6267</v>
      </c>
      <c r="G30" s="15">
        <v>79885.100000000006</v>
      </c>
      <c r="H30" s="16">
        <f t="shared" si="2"/>
        <v>0</v>
      </c>
      <c r="I30" s="22">
        <v>0</v>
      </c>
      <c r="J30" s="16">
        <f t="shared" si="0"/>
        <v>0</v>
      </c>
      <c r="K30" s="16">
        <f t="shared" si="3"/>
        <v>0</v>
      </c>
      <c r="L30" s="22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96" t="s">
        <v>1</v>
      </c>
      <c r="C31" s="96"/>
      <c r="D31" s="14">
        <v>540</v>
      </c>
      <c r="E31" s="22">
        <f t="shared" ref="E31:F31" si="4">SUM(E11:E30)</f>
        <v>2897074.66</v>
      </c>
      <c r="F31" s="22">
        <f t="shared" si="4"/>
        <v>2000000</v>
      </c>
      <c r="G31" s="22">
        <f>SUM(G11:G30)</f>
        <v>897074.65999999992</v>
      </c>
      <c r="H31" s="22">
        <f t="shared" ref="H31:I31" si="5">SUM(H11:H30)</f>
        <v>0</v>
      </c>
      <c r="I31" s="22">
        <f t="shared" si="5"/>
        <v>0</v>
      </c>
      <c r="J31" s="22">
        <f>SUM(J11:J30)</f>
        <v>0</v>
      </c>
      <c r="K31" s="22">
        <f t="shared" ref="K31:L31" si="6">SUM(K11:K30)</f>
        <v>0</v>
      </c>
      <c r="L31" s="22">
        <f t="shared" si="6"/>
        <v>0</v>
      </c>
      <c r="M31" s="22">
        <f>SUM(M11:M30)</f>
        <v>0</v>
      </c>
      <c r="N31" s="23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B31:C31"/>
    <mergeCell ref="B9:B10"/>
    <mergeCell ref="C9:C10"/>
    <mergeCell ref="E9:E10"/>
    <mergeCell ref="F9:G9"/>
    <mergeCell ref="K2:M2"/>
    <mergeCell ref="L1:M1"/>
    <mergeCell ref="K5:M5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6</vt:lpstr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2023-09-13T07:41:30Z</cp:lastPrinted>
  <dcterms:created xsi:type="dcterms:W3CDTF">2017-10-30T13:20:53Z</dcterms:created>
  <dcterms:modified xsi:type="dcterms:W3CDTF">2023-09-18T04:11:01Z</dcterms:modified>
</cp:coreProperties>
</file>