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6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'!$B$1:$M$29</definedName>
  </definedNames>
  <calcPr calcId="124519" iterate="1"/>
</workbook>
</file>

<file path=xl/calcChain.xml><?xml version="1.0" encoding="utf-8"?>
<calcChain xmlns="http://schemas.openxmlformats.org/spreadsheetml/2006/main">
  <c r="E18" i="4"/>
  <c r="F18"/>
  <c r="G18"/>
  <c r="H18"/>
  <c r="I18"/>
  <c r="J18"/>
  <c r="K18"/>
  <c r="L18"/>
  <c r="M18"/>
  <c r="N18"/>
  <c r="O18"/>
  <c r="D18"/>
  <c r="D5"/>
  <c r="E5" i="8"/>
  <c r="D5"/>
  <c r="D5" i="7"/>
  <c r="D6"/>
  <c r="D7"/>
  <c r="D8"/>
  <c r="D4"/>
  <c r="G9"/>
  <c r="E9"/>
  <c r="F9"/>
  <c r="D9" s="1"/>
  <c r="D23" i="5"/>
  <c r="D6"/>
  <c r="G24"/>
  <c r="E24" l="1"/>
  <c r="D11"/>
  <c r="G10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5"/>
  <c r="F25"/>
  <c r="D25" l="1"/>
  <c r="G25"/>
  <c r="D17" i="4" l="1"/>
  <c r="D16"/>
  <c r="D15"/>
  <c r="D14"/>
  <c r="D13"/>
  <c r="D12"/>
  <c r="D11"/>
  <c r="D10"/>
  <c r="D9"/>
  <c r="D8"/>
  <c r="D7"/>
  <c r="D6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3" i="5" l="1"/>
  <c r="D12"/>
  <c r="D10"/>
  <c r="D8"/>
  <c r="D7"/>
  <c r="E25" i="3"/>
  <c r="D24" i="5" l="1"/>
  <c r="M29" i="2" l="1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K18"/>
  <c r="J18" s="1"/>
  <c r="H18" s="1"/>
  <c r="K17"/>
  <c r="J17" s="1"/>
  <c r="H17" s="1"/>
  <c r="K16"/>
  <c r="J16" s="1"/>
  <c r="H16" s="1"/>
  <c r="K15"/>
  <c r="J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9"/>
  <c r="H15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<sst xmlns="http://schemas.openxmlformats.org/spreadsheetml/2006/main" count="277" uniqueCount="63">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</sst>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11" fillId="0" borderId="1" xfId="4" applyFont="1" applyBorder="1" applyAlignment="1">
      <alignment vertical="center" wrapText="1"/>
    </xf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F14" sqref="F14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89" t="s">
        <v>60</v>
      </c>
      <c r="C1" s="89"/>
      <c r="D1" s="89"/>
      <c r="E1" s="89"/>
      <c r="F1" s="89"/>
      <c r="G1" s="89"/>
      <c r="H1" s="89"/>
      <c r="I1" s="90"/>
    </row>
    <row r="2" spans="1:9" s="8" customFormat="1" ht="18.75" customHeight="1">
      <c r="A2" s="5"/>
      <c r="B2" s="91" t="s">
        <v>23</v>
      </c>
      <c r="C2" s="91" t="s">
        <v>22</v>
      </c>
      <c r="D2" s="91" t="s">
        <v>25</v>
      </c>
      <c r="E2" s="78" t="s">
        <v>24</v>
      </c>
      <c r="F2" s="91" t="s">
        <v>26</v>
      </c>
      <c r="G2" s="78" t="s">
        <v>24</v>
      </c>
      <c r="H2" s="92" t="s">
        <v>30</v>
      </c>
      <c r="I2" s="79" t="s">
        <v>24</v>
      </c>
    </row>
    <row r="3" spans="1:9" s="8" customFormat="1" ht="194.25" customHeight="1">
      <c r="A3" s="5"/>
      <c r="B3" s="91"/>
      <c r="C3" s="91"/>
      <c r="D3" s="91"/>
      <c r="E3" s="80" t="s">
        <v>61</v>
      </c>
      <c r="F3" s="91"/>
      <c r="G3" s="80" t="s">
        <v>61</v>
      </c>
      <c r="H3" s="91"/>
      <c r="I3" s="81" t="s">
        <v>61</v>
      </c>
    </row>
    <row r="4" spans="1:9" s="8" customFormat="1" ht="39" customHeight="1">
      <c r="A4" s="5"/>
      <c r="B4" s="82">
        <v>1</v>
      </c>
      <c r="C4" s="51" t="s">
        <v>48</v>
      </c>
      <c r="D4" s="86">
        <v>1740000</v>
      </c>
      <c r="E4" s="85">
        <v>1740000</v>
      </c>
      <c r="F4" s="42">
        <v>0</v>
      </c>
      <c r="G4" s="42">
        <v>0</v>
      </c>
      <c r="H4" s="42">
        <v>0</v>
      </c>
      <c r="I4" s="42">
        <v>0</v>
      </c>
    </row>
    <row r="5" spans="1:9" s="8" customFormat="1" ht="35.25" customHeight="1">
      <c r="A5" s="5"/>
      <c r="B5" s="87" t="s">
        <v>1</v>
      </c>
      <c r="C5" s="88"/>
      <c r="D5" s="72">
        <f>D4</f>
        <v>1740000</v>
      </c>
      <c r="E5" s="72">
        <f>E4</f>
        <v>1740000</v>
      </c>
      <c r="F5" s="71">
        <v>0</v>
      </c>
      <c r="G5" s="69">
        <v>0</v>
      </c>
      <c r="H5" s="71">
        <v>0</v>
      </c>
      <c r="I5" s="69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G4" sqref="G4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89" t="s">
        <v>54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90"/>
      <c r="N1" s="93"/>
    </row>
    <row r="2" spans="1:15" s="8" customFormat="1" ht="18.75" customHeight="1">
      <c r="A2" s="5"/>
      <c r="B2" s="91" t="s">
        <v>23</v>
      </c>
      <c r="C2" s="91" t="s">
        <v>22</v>
      </c>
      <c r="D2" s="91" t="s">
        <v>25</v>
      </c>
      <c r="E2" s="92" t="s">
        <v>24</v>
      </c>
      <c r="F2" s="94"/>
      <c r="G2" s="95"/>
      <c r="H2" s="91" t="s">
        <v>26</v>
      </c>
      <c r="I2" s="92" t="s">
        <v>24</v>
      </c>
      <c r="J2" s="94"/>
      <c r="K2" s="95"/>
      <c r="L2" s="92" t="s">
        <v>30</v>
      </c>
      <c r="M2" s="92" t="s">
        <v>24</v>
      </c>
      <c r="N2" s="96"/>
      <c r="O2" s="97"/>
    </row>
    <row r="3" spans="1:15" s="8" customFormat="1" ht="249" customHeight="1">
      <c r="A3" s="5"/>
      <c r="B3" s="91"/>
      <c r="C3" s="91"/>
      <c r="D3" s="91"/>
      <c r="E3" s="35" t="s">
        <v>58</v>
      </c>
      <c r="F3" s="67" t="s">
        <v>57</v>
      </c>
      <c r="G3" s="76" t="s">
        <v>59</v>
      </c>
      <c r="H3" s="91"/>
      <c r="I3" s="35" t="s">
        <v>58</v>
      </c>
      <c r="J3" s="67" t="s">
        <v>57</v>
      </c>
      <c r="K3" s="76" t="s">
        <v>59</v>
      </c>
      <c r="L3" s="91"/>
      <c r="M3" s="37" t="s">
        <v>58</v>
      </c>
      <c r="N3" s="67" t="s">
        <v>57</v>
      </c>
      <c r="O3" s="77" t="s">
        <v>59</v>
      </c>
    </row>
    <row r="4" spans="1:15" s="8" customFormat="1" ht="48.75" customHeight="1">
      <c r="A4" s="5"/>
      <c r="B4" s="68">
        <v>1</v>
      </c>
      <c r="C4" s="51" t="s">
        <v>18</v>
      </c>
      <c r="D4" s="72">
        <f>E4+F4+G4</f>
        <v>1216931.28</v>
      </c>
      <c r="E4" s="73">
        <v>990000</v>
      </c>
      <c r="F4" s="42">
        <v>0</v>
      </c>
      <c r="G4" s="42">
        <v>226931.28</v>
      </c>
      <c r="H4" s="42">
        <v>0</v>
      </c>
      <c r="I4" s="42">
        <v>0</v>
      </c>
      <c r="J4" s="42">
        <v>0</v>
      </c>
      <c r="K4" s="42">
        <v>0</v>
      </c>
      <c r="L4" s="42">
        <v>0</v>
      </c>
      <c r="M4" s="74">
        <v>0</v>
      </c>
      <c r="N4" s="42">
        <v>0</v>
      </c>
      <c r="O4" s="42">
        <v>0</v>
      </c>
    </row>
    <row r="5" spans="1:15" s="8" customFormat="1" ht="48.75" customHeight="1">
      <c r="A5" s="5"/>
      <c r="B5" s="68">
        <v>2</v>
      </c>
      <c r="C5" s="51" t="s">
        <v>17</v>
      </c>
      <c r="D5" s="72">
        <f t="shared" ref="D5:D9" si="0">E5+F5+G5</f>
        <v>972243.6</v>
      </c>
      <c r="E5" s="73">
        <v>724056</v>
      </c>
      <c r="F5" s="42">
        <v>0</v>
      </c>
      <c r="G5" s="42">
        <v>248187.6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74">
        <v>0</v>
      </c>
      <c r="N5" s="42">
        <v>0</v>
      </c>
      <c r="O5" s="42">
        <v>0</v>
      </c>
    </row>
    <row r="6" spans="1:15" s="8" customFormat="1" ht="42" customHeight="1">
      <c r="A6" s="5"/>
      <c r="B6" s="65">
        <v>3</v>
      </c>
      <c r="C6" s="51" t="s">
        <v>14</v>
      </c>
      <c r="D6" s="72">
        <f t="shared" si="0"/>
        <v>3058566.73</v>
      </c>
      <c r="E6" s="42">
        <v>2480348.35</v>
      </c>
      <c r="F6" s="42">
        <v>0</v>
      </c>
      <c r="G6" s="42">
        <v>578218.38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74">
        <v>0</v>
      </c>
      <c r="N6" s="42">
        <v>0</v>
      </c>
      <c r="O6" s="42">
        <v>0</v>
      </c>
    </row>
    <row r="7" spans="1:15" s="8" customFormat="1" ht="42" customHeight="1">
      <c r="A7" s="5"/>
      <c r="B7" s="68">
        <v>4</v>
      </c>
      <c r="C7" s="51" t="s">
        <v>7</v>
      </c>
      <c r="D7" s="72">
        <f t="shared" si="0"/>
        <v>227630</v>
      </c>
      <c r="E7" s="42">
        <v>0</v>
      </c>
      <c r="F7" s="42">
        <v>0</v>
      </c>
      <c r="G7" s="42">
        <v>227630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74">
        <v>0</v>
      </c>
      <c r="N7" s="42">
        <v>0</v>
      </c>
      <c r="O7" s="42">
        <v>0</v>
      </c>
    </row>
    <row r="8" spans="1:15" s="8" customFormat="1" ht="44.25" customHeight="1">
      <c r="A8" s="5"/>
      <c r="B8" s="68">
        <v>5</v>
      </c>
      <c r="C8" s="51" t="s">
        <v>48</v>
      </c>
      <c r="D8" s="72">
        <f t="shared" si="0"/>
        <v>1672884.89</v>
      </c>
      <c r="E8" s="42">
        <v>0</v>
      </c>
      <c r="F8" s="42">
        <v>1672884.89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74">
        <v>0</v>
      </c>
      <c r="N8" s="42">
        <v>0</v>
      </c>
      <c r="O8" s="42">
        <v>0</v>
      </c>
    </row>
    <row r="9" spans="1:15" s="8" customFormat="1" ht="35.25" customHeight="1">
      <c r="A9" s="5"/>
      <c r="B9" s="87" t="s">
        <v>1</v>
      </c>
      <c r="C9" s="88"/>
      <c r="D9" s="72">
        <f t="shared" si="0"/>
        <v>7148256.4999999991</v>
      </c>
      <c r="E9" s="42">
        <f>E4+E5+E6</f>
        <v>4194404.3499999996</v>
      </c>
      <c r="F9" s="42">
        <f>F8</f>
        <v>1672884.89</v>
      </c>
      <c r="G9" s="42">
        <f>G4+G5+G6+G7</f>
        <v>1280967.26</v>
      </c>
      <c r="H9" s="71">
        <v>0</v>
      </c>
      <c r="I9" s="69">
        <v>0</v>
      </c>
      <c r="J9" s="69">
        <v>0</v>
      </c>
      <c r="K9" s="69">
        <v>0</v>
      </c>
      <c r="L9" s="71">
        <v>0</v>
      </c>
      <c r="M9" s="75">
        <v>0</v>
      </c>
      <c r="N9" s="69">
        <v>0</v>
      </c>
      <c r="O9" s="69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F24" sqref="F24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52"/>
      <c r="O1" s="4"/>
    </row>
    <row r="2" spans="1:15" s="2" customFormat="1" ht="17.25" customHeight="1">
      <c r="A2" s="3"/>
      <c r="B2" s="52"/>
      <c r="C2" s="52"/>
      <c r="D2" s="52"/>
      <c r="E2" s="52"/>
      <c r="F2" s="52"/>
      <c r="G2" s="33"/>
      <c r="H2" s="52"/>
      <c r="I2" s="52"/>
      <c r="J2" s="52"/>
      <c r="K2" s="52"/>
      <c r="L2" s="52"/>
      <c r="M2" s="34"/>
      <c r="N2" s="34"/>
      <c r="O2" s="34" t="s">
        <v>47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230.25" customHeight="1">
      <c r="A4" s="5"/>
      <c r="B4" s="91"/>
      <c r="C4" s="91"/>
      <c r="D4" s="91"/>
      <c r="E4" s="35" t="s">
        <v>49</v>
      </c>
      <c r="F4" s="43" t="s">
        <v>50</v>
      </c>
      <c r="G4" s="36" t="s">
        <v>51</v>
      </c>
      <c r="H4" s="91"/>
      <c r="I4" s="35" t="s">
        <v>49</v>
      </c>
      <c r="J4" s="43" t="s">
        <v>50</v>
      </c>
      <c r="K4" s="30" t="s">
        <v>51</v>
      </c>
      <c r="L4" s="91"/>
      <c r="M4" s="35" t="s">
        <v>49</v>
      </c>
      <c r="N4" s="43" t="s">
        <v>50</v>
      </c>
      <c r="O4" s="38" t="s">
        <v>51</v>
      </c>
    </row>
    <row r="5" spans="1:15" s="8" customFormat="1" ht="60" customHeight="1">
      <c r="A5" s="5"/>
      <c r="B5" s="53">
        <v>1</v>
      </c>
      <c r="C5" s="10" t="s">
        <v>21</v>
      </c>
      <c r="D5" s="42">
        <f>E5+F5+G5</f>
        <v>172921.2</v>
      </c>
      <c r="E5" s="42">
        <v>52921.2</v>
      </c>
      <c r="F5" s="42">
        <v>120000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54">
        <v>0</v>
      </c>
      <c r="O5" s="54">
        <v>0</v>
      </c>
    </row>
    <row r="6" spans="1:15" s="8" customFormat="1" ht="39" customHeight="1">
      <c r="A6" s="5"/>
      <c r="B6" s="53">
        <v>2</v>
      </c>
      <c r="C6" s="10" t="s">
        <v>20</v>
      </c>
      <c r="D6" s="42">
        <f t="shared" ref="D6:D24" si="0">E6+F6+G6</f>
        <v>26460.6</v>
      </c>
      <c r="E6" s="42">
        <v>26460.6</v>
      </c>
      <c r="F6" s="42">
        <v>0</v>
      </c>
      <c r="G6" s="42">
        <v>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  <c r="M6" s="42">
        <v>0</v>
      </c>
      <c r="N6" s="54">
        <v>0</v>
      </c>
      <c r="O6" s="54">
        <v>0</v>
      </c>
    </row>
    <row r="7" spans="1:15" s="8" customFormat="1" ht="39" customHeight="1">
      <c r="A7" s="5"/>
      <c r="B7" s="53">
        <v>3</v>
      </c>
      <c r="C7" s="10" t="s">
        <v>19</v>
      </c>
      <c r="D7" s="42">
        <f t="shared" si="0"/>
        <v>39690.9</v>
      </c>
      <c r="E7" s="42">
        <v>39690.9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54">
        <v>0</v>
      </c>
      <c r="O7" s="54">
        <v>0</v>
      </c>
    </row>
    <row r="8" spans="1:15" s="8" customFormat="1" ht="39" customHeight="1">
      <c r="A8" s="5"/>
      <c r="B8" s="53">
        <v>4</v>
      </c>
      <c r="C8" s="10" t="s">
        <v>18</v>
      </c>
      <c r="D8" s="42">
        <f t="shared" si="0"/>
        <v>19845.45</v>
      </c>
      <c r="E8" s="42">
        <v>19845.45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54">
        <v>0</v>
      </c>
      <c r="O8" s="54">
        <v>0</v>
      </c>
    </row>
    <row r="9" spans="1:15" s="8" customFormat="1" ht="46.5" customHeight="1">
      <c r="A9" s="5"/>
      <c r="B9" s="53">
        <v>5</v>
      </c>
      <c r="C9" s="10" t="s">
        <v>17</v>
      </c>
      <c r="D9" s="42">
        <f t="shared" si="0"/>
        <v>13230.3</v>
      </c>
      <c r="E9" s="42">
        <v>13230.3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54">
        <v>0</v>
      </c>
      <c r="O9" s="54">
        <v>0</v>
      </c>
    </row>
    <row r="10" spans="1:15" s="8" customFormat="1" ht="46.5" customHeight="1">
      <c r="A10" s="5"/>
      <c r="B10" s="53">
        <v>6</v>
      </c>
      <c r="C10" s="10" t="s">
        <v>16</v>
      </c>
      <c r="D10" s="42">
        <f t="shared" si="0"/>
        <v>191151.5</v>
      </c>
      <c r="E10" s="62">
        <v>66151.5</v>
      </c>
      <c r="F10" s="42">
        <v>125000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54">
        <v>0</v>
      </c>
      <c r="O10" s="54">
        <v>0</v>
      </c>
    </row>
    <row r="11" spans="1:15" s="8" customFormat="1" ht="46.5" customHeight="1">
      <c r="A11" s="5"/>
      <c r="B11" s="53">
        <v>7</v>
      </c>
      <c r="C11" s="10" t="s">
        <v>15</v>
      </c>
      <c r="D11" s="42">
        <f t="shared" si="0"/>
        <v>161921.20000000001</v>
      </c>
      <c r="E11" s="42">
        <v>52921.2</v>
      </c>
      <c r="F11" s="42">
        <v>109000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54">
        <v>0</v>
      </c>
      <c r="O11" s="54">
        <v>0</v>
      </c>
    </row>
    <row r="12" spans="1:15" s="8" customFormat="1" ht="46.5" customHeight="1">
      <c r="A12" s="5"/>
      <c r="B12" s="53">
        <v>8</v>
      </c>
      <c r="C12" s="10" t="s">
        <v>14</v>
      </c>
      <c r="D12" s="42">
        <f t="shared" si="0"/>
        <v>48075.75</v>
      </c>
      <c r="E12" s="42">
        <v>33075.75</v>
      </c>
      <c r="F12" s="42">
        <v>0</v>
      </c>
      <c r="G12" s="42">
        <v>15000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54">
        <v>0</v>
      </c>
      <c r="O12" s="54">
        <v>0</v>
      </c>
    </row>
    <row r="13" spans="1:15" s="8" customFormat="1" ht="46.5" customHeight="1">
      <c r="A13" s="5"/>
      <c r="B13" s="55"/>
      <c r="C13" s="10" t="s">
        <v>13</v>
      </c>
      <c r="D13" s="42">
        <f t="shared" si="0"/>
        <v>109000</v>
      </c>
      <c r="E13" s="42">
        <v>0</v>
      </c>
      <c r="F13" s="42">
        <v>109000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54">
        <v>0</v>
      </c>
      <c r="O13" s="54">
        <v>0</v>
      </c>
    </row>
    <row r="14" spans="1:15" s="8" customFormat="1" ht="38.25" customHeight="1">
      <c r="A14" s="5"/>
      <c r="B14" s="53">
        <v>9</v>
      </c>
      <c r="C14" s="10" t="s">
        <v>12</v>
      </c>
      <c r="D14" s="42">
        <f t="shared" si="0"/>
        <v>72766.649999999994</v>
      </c>
      <c r="E14" s="42">
        <v>72766.649999999994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54">
        <v>0</v>
      </c>
      <c r="O14" s="54">
        <v>0</v>
      </c>
    </row>
    <row r="15" spans="1:15" s="8" customFormat="1" ht="39.75" customHeight="1">
      <c r="A15" s="5"/>
      <c r="B15" s="53">
        <v>10</v>
      </c>
      <c r="C15" s="10" t="s">
        <v>11</v>
      </c>
      <c r="D15" s="42">
        <f t="shared" si="0"/>
        <v>166460.6</v>
      </c>
      <c r="E15" s="42">
        <v>26460.6</v>
      </c>
      <c r="F15" s="42">
        <v>125000</v>
      </c>
      <c r="G15" s="42">
        <v>15000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54">
        <v>0</v>
      </c>
      <c r="O15" s="54">
        <v>0</v>
      </c>
    </row>
    <row r="16" spans="1:15" s="8" customFormat="1" ht="42.75" customHeight="1">
      <c r="A16" s="5"/>
      <c r="B16" s="53">
        <v>11</v>
      </c>
      <c r="C16" s="10" t="s">
        <v>10</v>
      </c>
      <c r="D16" s="42">
        <f t="shared" si="0"/>
        <v>38075.75</v>
      </c>
      <c r="E16" s="42">
        <v>33075.75</v>
      </c>
      <c r="F16" s="42">
        <v>0</v>
      </c>
      <c r="G16" s="42">
        <v>5000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54">
        <v>0</v>
      </c>
      <c r="O16" s="54">
        <v>0</v>
      </c>
    </row>
    <row r="17" spans="1:15" s="8" customFormat="1" ht="42.75" customHeight="1">
      <c r="A17" s="5"/>
      <c r="B17" s="53">
        <v>12</v>
      </c>
      <c r="C17" s="10" t="s">
        <v>9</v>
      </c>
      <c r="D17" s="42">
        <f t="shared" si="0"/>
        <v>43075.75</v>
      </c>
      <c r="E17" s="42">
        <v>33075.75</v>
      </c>
      <c r="F17" s="42">
        <v>0</v>
      </c>
      <c r="G17" s="42">
        <v>10000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54">
        <v>0</v>
      </c>
      <c r="O17" s="54">
        <v>0</v>
      </c>
    </row>
    <row r="18" spans="1:15" s="8" customFormat="1" ht="42.75" customHeight="1">
      <c r="A18" s="5"/>
      <c r="B18" s="53">
        <v>13</v>
      </c>
      <c r="C18" s="10" t="s">
        <v>8</v>
      </c>
      <c r="D18" s="42">
        <f t="shared" si="0"/>
        <v>72766.649999999994</v>
      </c>
      <c r="E18" s="42">
        <v>72766.649999999994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54">
        <v>0</v>
      </c>
      <c r="O18" s="54">
        <v>0</v>
      </c>
    </row>
    <row r="19" spans="1:15" s="8" customFormat="1" ht="42.75" customHeight="1">
      <c r="A19" s="5"/>
      <c r="B19" s="53">
        <v>14</v>
      </c>
      <c r="C19" s="10" t="s">
        <v>7</v>
      </c>
      <c r="D19" s="42">
        <f t="shared" si="0"/>
        <v>191151.5</v>
      </c>
      <c r="E19" s="42">
        <v>66151.5</v>
      </c>
      <c r="F19" s="42">
        <v>120000</v>
      </c>
      <c r="G19" s="42">
        <v>5000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54">
        <v>0</v>
      </c>
      <c r="O19" s="54">
        <v>0</v>
      </c>
    </row>
    <row r="20" spans="1:15" s="8" customFormat="1" ht="42.75" customHeight="1">
      <c r="A20" s="5"/>
      <c r="B20" s="53">
        <v>15</v>
      </c>
      <c r="C20" s="10" t="s">
        <v>6</v>
      </c>
      <c r="D20" s="42">
        <f t="shared" si="0"/>
        <v>52921.2</v>
      </c>
      <c r="E20" s="42">
        <v>52921.2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54">
        <v>0</v>
      </c>
      <c r="O20" s="54">
        <v>0</v>
      </c>
    </row>
    <row r="21" spans="1:15" s="8" customFormat="1" ht="42.75" customHeight="1">
      <c r="A21" s="5"/>
      <c r="B21" s="53">
        <v>16</v>
      </c>
      <c r="C21" s="10" t="s">
        <v>4</v>
      </c>
      <c r="D21" s="42">
        <f t="shared" si="0"/>
        <v>39690.9</v>
      </c>
      <c r="E21" s="42">
        <v>39690.9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54">
        <v>0</v>
      </c>
      <c r="O21" s="54">
        <v>0</v>
      </c>
    </row>
    <row r="22" spans="1:15" s="8" customFormat="1" ht="42.75" customHeight="1">
      <c r="A22" s="5"/>
      <c r="B22" s="53">
        <v>17</v>
      </c>
      <c r="C22" s="10" t="s">
        <v>3</v>
      </c>
      <c r="D22" s="42">
        <f t="shared" si="0"/>
        <v>171306.05</v>
      </c>
      <c r="E22" s="42">
        <v>46306.05</v>
      </c>
      <c r="F22" s="42">
        <v>125000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54">
        <v>0</v>
      </c>
      <c r="O22" s="54">
        <v>0</v>
      </c>
    </row>
    <row r="23" spans="1:15" s="8" customFormat="1" ht="42.75" customHeight="1">
      <c r="A23" s="5"/>
      <c r="B23" s="53">
        <v>18</v>
      </c>
      <c r="C23" s="10" t="s">
        <v>2</v>
      </c>
      <c r="D23" s="42">
        <f t="shared" si="0"/>
        <v>114000</v>
      </c>
      <c r="E23" s="42">
        <v>0</v>
      </c>
      <c r="F23" s="42">
        <v>109000</v>
      </c>
      <c r="G23" s="42">
        <v>5000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54">
        <v>0</v>
      </c>
      <c r="O23" s="54">
        <v>0</v>
      </c>
    </row>
    <row r="24" spans="1:15" s="8" customFormat="1" ht="42.75" customHeight="1">
      <c r="A24" s="5"/>
      <c r="B24" s="53">
        <v>19</v>
      </c>
      <c r="C24" s="58" t="s">
        <v>48</v>
      </c>
      <c r="D24" s="42">
        <f t="shared" si="0"/>
        <v>276016.39</v>
      </c>
      <c r="E24" s="42">
        <v>31016.39</v>
      </c>
      <c r="F24" s="42">
        <v>245000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54">
        <v>0</v>
      </c>
      <c r="O24" s="54">
        <v>0</v>
      </c>
    </row>
    <row r="25" spans="1:15" s="8" customFormat="1" ht="35.25" customHeight="1">
      <c r="A25" s="5"/>
      <c r="B25" s="87" t="s">
        <v>1</v>
      </c>
      <c r="C25" s="88"/>
      <c r="D25" s="42">
        <f>D5+D6+D7+D8+D9+D10+D11+D12+D13+D14+D15+D16+D17+D18+D19+D20+D21+D22+D23+D24</f>
        <v>2020528.3399999999</v>
      </c>
      <c r="E25" s="42">
        <f>SUM(E5:E24)</f>
        <v>778528.34</v>
      </c>
      <c r="F25" s="42">
        <f>SUM(F5:F24)</f>
        <v>1187000</v>
      </c>
      <c r="G25" s="42">
        <f>SUM(G5:G24)</f>
        <v>55000</v>
      </c>
      <c r="H25" s="71">
        <v>0</v>
      </c>
      <c r="I25" s="69">
        <v>0</v>
      </c>
      <c r="J25" s="69">
        <v>0</v>
      </c>
      <c r="K25" s="69">
        <v>0</v>
      </c>
      <c r="L25" s="71">
        <v>0</v>
      </c>
      <c r="M25" s="69">
        <v>0</v>
      </c>
      <c r="N25" s="47">
        <v>0</v>
      </c>
      <c r="O25" s="48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10" zoomScale="82" zoomScaleNormal="82" workbookViewId="0">
      <selection activeCell="G25" sqref="G25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56"/>
      <c r="O1" s="4"/>
    </row>
    <row r="2" spans="1:15" s="2" customFormat="1" ht="17.25" customHeight="1">
      <c r="A2" s="3"/>
      <c r="B2" s="39"/>
      <c r="C2" s="39"/>
      <c r="D2" s="39"/>
      <c r="E2" s="39"/>
      <c r="F2" s="56"/>
      <c r="G2" s="33"/>
      <c r="H2" s="39"/>
      <c r="I2" s="39"/>
      <c r="J2" s="56"/>
      <c r="K2" s="39"/>
      <c r="L2" s="39"/>
      <c r="M2" s="34"/>
      <c r="N2" s="34"/>
      <c r="O2" s="34" t="s">
        <v>42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155.25" customHeight="1">
      <c r="A4" s="5"/>
      <c r="B4" s="91"/>
      <c r="C4" s="91"/>
      <c r="D4" s="91"/>
      <c r="E4" s="43" t="s">
        <v>40</v>
      </c>
      <c r="F4" s="43" t="s">
        <v>52</v>
      </c>
      <c r="G4" s="43" t="s">
        <v>41</v>
      </c>
      <c r="H4" s="91"/>
      <c r="I4" s="43" t="s">
        <v>39</v>
      </c>
      <c r="J4" s="43" t="s">
        <v>52</v>
      </c>
      <c r="K4" s="43" t="s">
        <v>41</v>
      </c>
      <c r="L4" s="91"/>
      <c r="M4" s="44" t="s">
        <v>39</v>
      </c>
      <c r="N4" s="44" t="s">
        <v>52</v>
      </c>
      <c r="O4" s="45" t="s">
        <v>41</v>
      </c>
    </row>
    <row r="5" spans="1:15" s="8" customFormat="1" ht="56.25" customHeight="1">
      <c r="A5" s="5"/>
      <c r="B5" s="61">
        <v>1</v>
      </c>
      <c r="C5" s="84" t="s">
        <v>21</v>
      </c>
      <c r="D5" s="54">
        <f>E5+F5</f>
        <v>2279461.5900000003</v>
      </c>
      <c r="E5" s="54">
        <v>7255.72</v>
      </c>
      <c r="F5" s="41">
        <v>2272205.87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46">
        <v>0</v>
      </c>
    </row>
    <row r="6" spans="1:15" s="8" customFormat="1" ht="56.25" customHeight="1">
      <c r="A6" s="5"/>
      <c r="B6" s="66">
        <v>2</v>
      </c>
      <c r="C6" s="84" t="s">
        <v>20</v>
      </c>
      <c r="D6" s="54">
        <f>E6+F6+G6</f>
        <v>31248</v>
      </c>
      <c r="E6" s="54">
        <v>0</v>
      </c>
      <c r="F6" s="41">
        <v>0</v>
      </c>
      <c r="G6" s="54">
        <v>31248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46">
        <v>0</v>
      </c>
    </row>
    <row r="7" spans="1:15" s="8" customFormat="1" ht="39" customHeight="1">
      <c r="A7" s="5"/>
      <c r="B7" s="61">
        <v>3</v>
      </c>
      <c r="C7" s="84" t="s">
        <v>18</v>
      </c>
      <c r="D7" s="54">
        <f t="shared" ref="D7:D13" si="0">E7+G7</f>
        <v>773957.76</v>
      </c>
      <c r="E7" s="54">
        <v>19757.759999999998</v>
      </c>
      <c r="F7" s="54">
        <v>0</v>
      </c>
      <c r="G7" s="54">
        <v>754200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46">
        <v>0</v>
      </c>
    </row>
    <row r="8" spans="1:15" s="8" customFormat="1" ht="39" customHeight="1">
      <c r="A8" s="5"/>
      <c r="B8" s="61">
        <v>4</v>
      </c>
      <c r="C8" s="84" t="s">
        <v>14</v>
      </c>
      <c r="D8" s="54">
        <f t="shared" si="0"/>
        <v>1650550</v>
      </c>
      <c r="E8" s="54">
        <v>0</v>
      </c>
      <c r="F8" s="54">
        <v>0</v>
      </c>
      <c r="G8" s="41">
        <v>1650550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46">
        <v>0</v>
      </c>
    </row>
    <row r="9" spans="1:15" s="8" customFormat="1" ht="39" customHeight="1">
      <c r="A9" s="5"/>
      <c r="B9" s="61">
        <v>5</v>
      </c>
      <c r="C9" s="84" t="s">
        <v>17</v>
      </c>
      <c r="D9" s="54">
        <f>G9+E9</f>
        <v>375574.96</v>
      </c>
      <c r="E9" s="54">
        <v>7274.96</v>
      </c>
      <c r="F9" s="54">
        <v>0</v>
      </c>
      <c r="G9" s="41">
        <v>368300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46">
        <v>0</v>
      </c>
    </row>
    <row r="10" spans="1:15" s="8" customFormat="1" ht="46.5" customHeight="1">
      <c r="A10" s="5"/>
      <c r="B10" s="61">
        <v>6</v>
      </c>
      <c r="C10" s="84" t="s">
        <v>15</v>
      </c>
      <c r="D10" s="54">
        <f t="shared" si="0"/>
        <v>583860.17000000004</v>
      </c>
      <c r="E10" s="54">
        <v>43804.52</v>
      </c>
      <c r="F10" s="54">
        <v>0</v>
      </c>
      <c r="G10" s="54">
        <v>540055.65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46">
        <v>0</v>
      </c>
    </row>
    <row r="11" spans="1:15" s="8" customFormat="1" ht="46.5" customHeight="1">
      <c r="A11" s="5"/>
      <c r="B11" s="63">
        <v>7</v>
      </c>
      <c r="C11" s="84" t="s">
        <v>13</v>
      </c>
      <c r="D11" s="54">
        <f>E11+F11+G11</f>
        <v>564201.14</v>
      </c>
      <c r="E11" s="54">
        <v>0</v>
      </c>
      <c r="F11" s="54">
        <v>0</v>
      </c>
      <c r="G11" s="54">
        <v>564201.14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46">
        <v>0</v>
      </c>
    </row>
    <row r="12" spans="1:15" s="8" customFormat="1" ht="38.25" customHeight="1">
      <c r="A12" s="5"/>
      <c r="B12" s="61">
        <v>8</v>
      </c>
      <c r="C12" s="84" t="s">
        <v>12</v>
      </c>
      <c r="D12" s="54">
        <f t="shared" si="0"/>
        <v>201259.88</v>
      </c>
      <c r="E12" s="54">
        <v>6584.88</v>
      </c>
      <c r="F12" s="54">
        <v>0</v>
      </c>
      <c r="G12" s="41">
        <v>194675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46">
        <v>0</v>
      </c>
    </row>
    <row r="13" spans="1:15" s="8" customFormat="1" ht="39.75" customHeight="1">
      <c r="A13" s="5"/>
      <c r="B13" s="61">
        <v>9</v>
      </c>
      <c r="C13" s="84" t="s">
        <v>11</v>
      </c>
      <c r="D13" s="54">
        <f t="shared" si="0"/>
        <v>35757.759999999995</v>
      </c>
      <c r="E13" s="54">
        <v>19757.759999999998</v>
      </c>
      <c r="F13" s="54">
        <v>0</v>
      </c>
      <c r="G13" s="54">
        <v>16000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46">
        <v>0</v>
      </c>
    </row>
    <row r="14" spans="1:15" s="8" customFormat="1" ht="39.75" customHeight="1">
      <c r="A14" s="5"/>
      <c r="B14" s="61">
        <v>10</v>
      </c>
      <c r="C14" s="84" t="s">
        <v>9</v>
      </c>
      <c r="D14" s="54">
        <f>G14+E14</f>
        <v>415275.11000000004</v>
      </c>
      <c r="E14" s="54">
        <v>7274.96</v>
      </c>
      <c r="F14" s="54">
        <v>0</v>
      </c>
      <c r="G14" s="54">
        <v>408000.15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46">
        <v>0</v>
      </c>
    </row>
    <row r="15" spans="1:15" s="8" customFormat="1" ht="39.75" customHeight="1">
      <c r="A15" s="5"/>
      <c r="B15" s="61">
        <v>11</v>
      </c>
      <c r="C15" s="84" t="s">
        <v>8</v>
      </c>
      <c r="D15" s="54">
        <f>E15+G15</f>
        <v>149548.41</v>
      </c>
      <c r="E15" s="54">
        <v>13848.41</v>
      </c>
      <c r="F15" s="54">
        <v>0</v>
      </c>
      <c r="G15" s="54">
        <v>135700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46">
        <v>0</v>
      </c>
    </row>
    <row r="16" spans="1:15" s="8" customFormat="1" ht="39.75" customHeight="1">
      <c r="A16" s="5"/>
      <c r="B16" s="61">
        <v>12</v>
      </c>
      <c r="C16" s="84" t="s">
        <v>7</v>
      </c>
      <c r="D16" s="54">
        <f t="shared" ref="D16:D23" si="1">E16+G16</f>
        <v>109778.51999999999</v>
      </c>
      <c r="E16" s="54">
        <v>14636.54</v>
      </c>
      <c r="F16" s="54">
        <v>0</v>
      </c>
      <c r="G16" s="54">
        <v>95141.98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46">
        <v>0</v>
      </c>
    </row>
    <row r="17" spans="1:15" s="8" customFormat="1" ht="39.75" customHeight="1">
      <c r="A17" s="5"/>
      <c r="B17" s="61">
        <v>13</v>
      </c>
      <c r="C17" s="84" t="s">
        <v>6</v>
      </c>
      <c r="D17" s="54">
        <f t="shared" si="1"/>
        <v>57295.74</v>
      </c>
      <c r="E17" s="54">
        <v>7295.74</v>
      </c>
      <c r="F17" s="54">
        <v>0</v>
      </c>
      <c r="G17" s="54">
        <v>50000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46">
        <v>0</v>
      </c>
    </row>
    <row r="18" spans="1:15" s="8" customFormat="1" ht="39.75" customHeight="1">
      <c r="A18" s="5"/>
      <c r="B18" s="61">
        <v>14</v>
      </c>
      <c r="C18" s="84" t="s">
        <v>5</v>
      </c>
      <c r="D18" s="54">
        <f t="shared" si="1"/>
        <v>86270</v>
      </c>
      <c r="E18" s="54">
        <v>0</v>
      </c>
      <c r="F18" s="54">
        <v>0</v>
      </c>
      <c r="G18" s="54">
        <v>86270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46">
        <v>0</v>
      </c>
    </row>
    <row r="19" spans="1:15" s="8" customFormat="1" ht="39.75" customHeight="1">
      <c r="A19" s="5"/>
      <c r="B19" s="61">
        <v>15</v>
      </c>
      <c r="C19" s="84" t="s">
        <v>48</v>
      </c>
      <c r="D19" s="54">
        <f t="shared" si="1"/>
        <v>788588</v>
      </c>
      <c r="E19" s="54">
        <v>0</v>
      </c>
      <c r="F19" s="54">
        <v>0</v>
      </c>
      <c r="G19" s="54">
        <v>788588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46">
        <v>0</v>
      </c>
    </row>
    <row r="20" spans="1:15" s="8" customFormat="1" ht="39.75" customHeight="1">
      <c r="A20" s="5"/>
      <c r="B20" s="61">
        <v>16</v>
      </c>
      <c r="C20" s="84" t="s">
        <v>4</v>
      </c>
      <c r="D20" s="54">
        <f t="shared" si="1"/>
        <v>43377.34</v>
      </c>
      <c r="E20" s="54">
        <v>28377.34</v>
      </c>
      <c r="F20" s="54">
        <v>0</v>
      </c>
      <c r="G20" s="54">
        <v>15000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46">
        <v>0</v>
      </c>
    </row>
    <row r="21" spans="1:15" s="8" customFormat="1" ht="42.75" customHeight="1">
      <c r="A21" s="5"/>
      <c r="B21" s="61">
        <v>17</v>
      </c>
      <c r="C21" s="84" t="s">
        <v>3</v>
      </c>
      <c r="D21" s="54">
        <f t="shared" si="1"/>
        <v>13115.02</v>
      </c>
      <c r="E21" s="54">
        <v>13115.02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46">
        <v>0</v>
      </c>
    </row>
    <row r="22" spans="1:15" s="8" customFormat="1" ht="42.75" customHeight="1">
      <c r="A22" s="5"/>
      <c r="B22" s="61">
        <v>18</v>
      </c>
      <c r="C22" s="84" t="s">
        <v>43</v>
      </c>
      <c r="D22" s="54">
        <f t="shared" si="1"/>
        <v>113950</v>
      </c>
      <c r="E22" s="54">
        <v>0</v>
      </c>
      <c r="F22" s="54">
        <v>0</v>
      </c>
      <c r="G22" s="41">
        <v>113950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46">
        <v>0</v>
      </c>
    </row>
    <row r="23" spans="1:15" s="8" customFormat="1" ht="42.75" hidden="1" customHeight="1">
      <c r="A23" s="5"/>
      <c r="B23" s="57">
        <v>18</v>
      </c>
      <c r="C23" s="57" t="s">
        <v>44</v>
      </c>
      <c r="D23" s="54">
        <f t="shared" si="1"/>
        <v>0</v>
      </c>
      <c r="E23" s="54">
        <v>0</v>
      </c>
      <c r="F23" s="54"/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46">
        <v>0</v>
      </c>
    </row>
    <row r="24" spans="1:15" s="8" customFormat="1" ht="35.25" customHeight="1">
      <c r="A24" s="5"/>
      <c r="B24" s="87" t="s">
        <v>1</v>
      </c>
      <c r="C24" s="88"/>
      <c r="D24" s="54">
        <f>E24+G24+F24</f>
        <v>8273069.4000000013</v>
      </c>
      <c r="E24" s="54">
        <f>SUM(E5:E23)</f>
        <v>188983.61</v>
      </c>
      <c r="F24" s="54">
        <f>F5+F23</f>
        <v>2272205.87</v>
      </c>
      <c r="G24" s="54">
        <f>G5+G6+G7+G8+G9+G10+G11+G12+G13+G14+G15+G16+G17+G18+G19+G20+G21+G22</f>
        <v>5811879.9200000009</v>
      </c>
      <c r="H24" s="70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46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opLeftCell="A7" workbookViewId="0">
      <selection activeCell="D6" sqref="D6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3" customWidth="1"/>
    <col min="9" max="9" width="17.42578125" customWidth="1"/>
    <col min="10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49"/>
      <c r="O1" s="4"/>
    </row>
    <row r="2" spans="1:15" s="2" customFormat="1" ht="17.25" customHeight="1">
      <c r="A2" s="3"/>
      <c r="B2" s="25"/>
      <c r="C2" s="25"/>
      <c r="D2" s="25"/>
      <c r="E2" s="25"/>
      <c r="F2" s="49"/>
      <c r="G2" s="33"/>
      <c r="H2" s="25"/>
      <c r="I2" s="25"/>
      <c r="J2" s="49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1" t="s">
        <v>23</v>
      </c>
      <c r="C3" s="91" t="s">
        <v>22</v>
      </c>
      <c r="D3" s="91" t="s">
        <v>25</v>
      </c>
      <c r="E3" s="92" t="s">
        <v>24</v>
      </c>
      <c r="F3" s="99"/>
      <c r="G3" s="94"/>
      <c r="H3" s="91" t="s">
        <v>26</v>
      </c>
      <c r="I3" s="92" t="s">
        <v>24</v>
      </c>
      <c r="J3" s="99"/>
      <c r="K3" s="94"/>
      <c r="L3" s="91" t="s">
        <v>30</v>
      </c>
      <c r="M3" s="92" t="s">
        <v>24</v>
      </c>
      <c r="N3" s="99"/>
      <c r="O3" s="97"/>
    </row>
    <row r="4" spans="1:15" s="8" customFormat="1" ht="129.75" customHeight="1">
      <c r="A4" s="5"/>
      <c r="B4" s="91"/>
      <c r="C4" s="91"/>
      <c r="D4" s="91"/>
      <c r="E4" s="35" t="s">
        <v>36</v>
      </c>
      <c r="F4" s="30" t="s">
        <v>45</v>
      </c>
      <c r="G4" s="36" t="s">
        <v>35</v>
      </c>
      <c r="H4" s="91"/>
      <c r="I4" s="35" t="s">
        <v>37</v>
      </c>
      <c r="J4" s="30" t="s">
        <v>45</v>
      </c>
      <c r="K4" s="30" t="s">
        <v>35</v>
      </c>
      <c r="L4" s="91"/>
      <c r="M4" s="37" t="s">
        <v>38</v>
      </c>
      <c r="N4" s="30" t="s">
        <v>45</v>
      </c>
      <c r="O4" s="38" t="s">
        <v>35</v>
      </c>
    </row>
    <row r="5" spans="1:15" s="8" customFormat="1" ht="53.25" customHeight="1">
      <c r="A5" s="5"/>
      <c r="B5" s="83">
        <v>1</v>
      </c>
      <c r="C5" s="58" t="s">
        <v>21</v>
      </c>
      <c r="D5" s="31">
        <f>E5</f>
        <v>565250</v>
      </c>
      <c r="E5" s="31">
        <v>565250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60" customHeight="1">
      <c r="A6" s="5"/>
      <c r="B6" s="40">
        <v>2</v>
      </c>
      <c r="C6" s="84" t="s">
        <v>20</v>
      </c>
      <c r="D6" s="31">
        <f>E6+G6+F6</f>
        <v>667225</v>
      </c>
      <c r="E6" s="31">
        <v>0</v>
      </c>
      <c r="F6" s="31">
        <v>0</v>
      </c>
      <c r="G6" s="41">
        <v>667225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0">
        <v>3</v>
      </c>
      <c r="C7" s="84" t="s">
        <v>19</v>
      </c>
      <c r="D7" s="31">
        <f t="shared" ref="D7:D17" si="0">E7+G7+F7</f>
        <v>549225</v>
      </c>
      <c r="E7" s="31">
        <v>0</v>
      </c>
      <c r="F7" s="31">
        <v>300000</v>
      </c>
      <c r="G7" s="41">
        <v>249225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0">
        <v>4</v>
      </c>
      <c r="C8" s="84" t="s">
        <v>18</v>
      </c>
      <c r="D8" s="31">
        <f t="shared" si="0"/>
        <v>301130</v>
      </c>
      <c r="E8" s="31">
        <v>0</v>
      </c>
      <c r="F8" s="31">
        <v>0</v>
      </c>
      <c r="G8" s="41">
        <v>301130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39" customHeight="1">
      <c r="A9" s="5"/>
      <c r="B9" s="40">
        <v>5</v>
      </c>
      <c r="C9" s="84" t="s">
        <v>17</v>
      </c>
      <c r="D9" s="31">
        <f t="shared" si="0"/>
        <v>769410</v>
      </c>
      <c r="E9" s="31">
        <v>0</v>
      </c>
      <c r="F9" s="31">
        <v>0</v>
      </c>
      <c r="G9" s="41">
        <v>769410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0">
        <v>6</v>
      </c>
      <c r="C10" s="84" t="s">
        <v>15</v>
      </c>
      <c r="D10" s="31">
        <f t="shared" si="0"/>
        <v>1626765</v>
      </c>
      <c r="E10" s="31">
        <v>0</v>
      </c>
      <c r="F10" s="31">
        <v>0</v>
      </c>
      <c r="G10" s="41">
        <f>832625+794140</f>
        <v>1626765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0">
        <v>7</v>
      </c>
      <c r="C11" s="84" t="s">
        <v>13</v>
      </c>
      <c r="D11" s="31">
        <f t="shared" si="0"/>
        <v>1185849.21</v>
      </c>
      <c r="E11" s="32">
        <v>633450.23999999999</v>
      </c>
      <c r="F11" s="31">
        <v>74398.97</v>
      </c>
      <c r="G11" s="41">
        <v>478000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40">
        <v>8</v>
      </c>
      <c r="C12" s="84" t="s">
        <v>11</v>
      </c>
      <c r="D12" s="31">
        <f t="shared" si="0"/>
        <v>550000</v>
      </c>
      <c r="E12" s="31">
        <v>0</v>
      </c>
      <c r="F12" s="31">
        <v>550000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53">
        <v>9</v>
      </c>
      <c r="C13" s="84" t="s">
        <v>9</v>
      </c>
      <c r="D13" s="31">
        <f t="shared" si="0"/>
        <v>45535</v>
      </c>
      <c r="E13" s="31">
        <v>0</v>
      </c>
      <c r="F13" s="31">
        <v>0</v>
      </c>
      <c r="G13" s="41">
        <v>45535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46.5" customHeight="1">
      <c r="A14" s="5"/>
      <c r="B14" s="40">
        <v>10</v>
      </c>
      <c r="C14" s="84" t="s">
        <v>8</v>
      </c>
      <c r="D14" s="31">
        <f t="shared" si="0"/>
        <v>2072194.21</v>
      </c>
      <c r="E14" s="31">
        <v>2000000</v>
      </c>
      <c r="F14" s="31">
        <v>0</v>
      </c>
      <c r="G14" s="41">
        <v>72194.210000000006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8.25" customHeight="1">
      <c r="A15" s="5"/>
      <c r="B15" s="40">
        <v>11</v>
      </c>
      <c r="C15" s="84" t="s">
        <v>5</v>
      </c>
      <c r="D15" s="31">
        <f t="shared" si="0"/>
        <v>34420</v>
      </c>
      <c r="E15" s="31">
        <v>0</v>
      </c>
      <c r="F15" s="31">
        <v>0</v>
      </c>
      <c r="G15" s="41">
        <v>34420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39.75" customHeight="1">
      <c r="A16" s="5"/>
      <c r="B16" s="40">
        <v>12</v>
      </c>
      <c r="C16" s="84" t="s">
        <v>4</v>
      </c>
      <c r="D16" s="31">
        <f t="shared" si="0"/>
        <v>41595</v>
      </c>
      <c r="E16" s="31">
        <v>0</v>
      </c>
      <c r="F16" s="31">
        <v>0</v>
      </c>
      <c r="G16" s="41">
        <v>41595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50">
        <v>13</v>
      </c>
      <c r="C17" s="84" t="s">
        <v>3</v>
      </c>
      <c r="D17" s="31">
        <f t="shared" si="0"/>
        <v>2312545</v>
      </c>
      <c r="E17" s="31">
        <v>0</v>
      </c>
      <c r="F17" s="31">
        <v>0</v>
      </c>
      <c r="G17" s="41">
        <v>2312545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35.25" customHeight="1">
      <c r="A18" s="5"/>
      <c r="B18" s="87" t="s">
        <v>1</v>
      </c>
      <c r="C18" s="88"/>
      <c r="D18" s="42">
        <f>SUM(D5:D17)</f>
        <v>10721143.42</v>
      </c>
      <c r="E18" s="42">
        <f t="shared" ref="E18:O18" si="1">SUM(E5:E17)</f>
        <v>3198700.24</v>
      </c>
      <c r="F18" s="42">
        <f t="shared" si="1"/>
        <v>924398.97</v>
      </c>
      <c r="G18" s="42">
        <f t="shared" si="1"/>
        <v>6598044.21</v>
      </c>
      <c r="H18" s="42">
        <f t="shared" si="1"/>
        <v>0</v>
      </c>
      <c r="I18" s="42">
        <f t="shared" si="1"/>
        <v>0</v>
      </c>
      <c r="J18" s="42">
        <f t="shared" si="1"/>
        <v>0</v>
      </c>
      <c r="K18" s="42">
        <f t="shared" si="1"/>
        <v>0</v>
      </c>
      <c r="L18" s="42">
        <f t="shared" si="1"/>
        <v>0</v>
      </c>
      <c r="M18" s="42">
        <f t="shared" si="1"/>
        <v>0</v>
      </c>
      <c r="N18" s="42">
        <f t="shared" si="1"/>
        <v>0</v>
      </c>
      <c r="O18" s="42">
        <f t="shared" si="1"/>
        <v>0</v>
      </c>
    </row>
  </sheetData>
  <mergeCells count="10">
    <mergeCell ref="B18:C18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opLeftCell="A13" workbookViewId="0">
      <selection activeCell="F30" sqref="F30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1" t="s">
        <v>23</v>
      </c>
      <c r="C3" s="91" t="s">
        <v>22</v>
      </c>
      <c r="D3" s="100" t="s">
        <v>25</v>
      </c>
      <c r="E3" s="92" t="s">
        <v>24</v>
      </c>
      <c r="F3" s="99"/>
      <c r="G3" s="99"/>
      <c r="H3" s="91" t="s">
        <v>26</v>
      </c>
      <c r="I3" s="92" t="s">
        <v>24</v>
      </c>
      <c r="J3" s="99"/>
      <c r="K3" s="99"/>
      <c r="L3" s="91" t="s">
        <v>30</v>
      </c>
      <c r="M3" s="91" t="s">
        <v>24</v>
      </c>
      <c r="N3" s="91"/>
      <c r="O3" s="91"/>
      <c r="P3" s="7"/>
    </row>
    <row r="4" spans="1:16" s="8" customFormat="1" ht="409.5">
      <c r="A4" s="5"/>
      <c r="B4" s="91"/>
      <c r="C4" s="91"/>
      <c r="D4" s="100"/>
      <c r="E4" s="29" t="s">
        <v>32</v>
      </c>
      <c r="F4" s="29" t="s">
        <v>53</v>
      </c>
      <c r="G4" s="30" t="s">
        <v>33</v>
      </c>
      <c r="H4" s="91"/>
      <c r="I4" s="30" t="s">
        <v>32</v>
      </c>
      <c r="J4" s="30" t="s">
        <v>53</v>
      </c>
      <c r="K4" s="30" t="s">
        <v>33</v>
      </c>
      <c r="L4" s="91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0">
        <v>1</v>
      </c>
      <c r="C5" s="84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0">
        <v>2</v>
      </c>
      <c r="C6" s="84" t="s">
        <v>20</v>
      </c>
      <c r="D6" s="32">
        <f t="shared" ref="D6:D24" si="0">E6+F6+G6</f>
        <v>564731.06000000006</v>
      </c>
      <c r="E6" s="32">
        <v>313588.44</v>
      </c>
      <c r="F6" s="32">
        <v>29412</v>
      </c>
      <c r="G6" s="32">
        <v>221730.62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0">
        <v>3</v>
      </c>
      <c r="C7" s="84" t="s">
        <v>19</v>
      </c>
      <c r="D7" s="32">
        <f t="shared" si="0"/>
        <v>2061798.5999999999</v>
      </c>
      <c r="E7" s="32">
        <v>181615.92</v>
      </c>
      <c r="F7" s="32">
        <v>44118</v>
      </c>
      <c r="G7" s="32">
        <v>1836064.68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0">
        <v>4</v>
      </c>
      <c r="C8" s="84" t="s">
        <v>18</v>
      </c>
      <c r="D8" s="32">
        <f t="shared" si="0"/>
        <v>800807.81</v>
      </c>
      <c r="E8" s="32">
        <v>181615.92</v>
      </c>
      <c r="F8" s="32">
        <v>58824</v>
      </c>
      <c r="G8" s="32">
        <v>560367.89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0">
        <v>5</v>
      </c>
      <c r="C9" s="84" t="s">
        <v>17</v>
      </c>
      <c r="D9" s="32">
        <f t="shared" si="0"/>
        <v>607232.76</v>
      </c>
      <c r="E9" s="32">
        <v>90807.96</v>
      </c>
      <c r="F9" s="32">
        <v>44118</v>
      </c>
      <c r="G9" s="32">
        <v>472306.8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0"/>
      <c r="C10" s="84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0">
        <v>6</v>
      </c>
      <c r="C11" s="84" t="s">
        <v>15</v>
      </c>
      <c r="D11" s="32">
        <f t="shared" si="0"/>
        <v>252238.93</v>
      </c>
      <c r="E11" s="32">
        <v>0</v>
      </c>
      <c r="F11" s="32">
        <v>58824</v>
      </c>
      <c r="G11" s="32">
        <v>193414.93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0">
        <v>7</v>
      </c>
      <c r="C12" s="84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0">
        <v>8</v>
      </c>
      <c r="C13" s="84" t="s">
        <v>13</v>
      </c>
      <c r="D13" s="32">
        <f t="shared" si="0"/>
        <v>506974.75</v>
      </c>
      <c r="E13" s="32">
        <v>0</v>
      </c>
      <c r="F13" s="32">
        <v>29412</v>
      </c>
      <c r="G13" s="32">
        <v>477562.75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0">
        <v>9</v>
      </c>
      <c r="C14" s="84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0">
        <v>10</v>
      </c>
      <c r="C15" s="84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0">
        <v>11</v>
      </c>
      <c r="C16" s="84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0">
        <v>12</v>
      </c>
      <c r="C17" s="84" t="s">
        <v>9</v>
      </c>
      <c r="D17" s="32">
        <f t="shared" si="0"/>
        <v>628736.52</v>
      </c>
      <c r="E17" s="32">
        <v>90807.96</v>
      </c>
      <c r="F17" s="32">
        <v>29412</v>
      </c>
      <c r="G17" s="32">
        <v>508516.56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0">
        <v>13</v>
      </c>
      <c r="C18" s="84" t="s">
        <v>8</v>
      </c>
      <c r="D18" s="32">
        <f t="shared" si="0"/>
        <v>536388.29</v>
      </c>
      <c r="E18" s="32">
        <v>0</v>
      </c>
      <c r="F18" s="32">
        <v>88236</v>
      </c>
      <c r="G18" s="32">
        <v>448152.29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0">
        <v>14</v>
      </c>
      <c r="C19" s="84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0">
        <v>15</v>
      </c>
      <c r="C20" s="84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0">
        <v>16</v>
      </c>
      <c r="C21" s="84" t="s">
        <v>5</v>
      </c>
      <c r="D21" s="32">
        <f t="shared" si="0"/>
        <v>1314834.0499999998</v>
      </c>
      <c r="E21" s="32">
        <v>181615.92</v>
      </c>
      <c r="F21" s="32">
        <v>29412</v>
      </c>
      <c r="G21" s="32">
        <v>1103806.1299999999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0">
        <v>17</v>
      </c>
      <c r="C22" s="84" t="s">
        <v>4</v>
      </c>
      <c r="D22" s="32">
        <f t="shared" si="0"/>
        <v>817676.94</v>
      </c>
      <c r="E22" s="32">
        <v>90807.96</v>
      </c>
      <c r="F22" s="32">
        <v>58824</v>
      </c>
      <c r="G22" s="32">
        <v>668044.98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59">
        <v>18</v>
      </c>
      <c r="C23" s="84" t="s">
        <v>3</v>
      </c>
      <c r="D23" s="32">
        <f t="shared" si="0"/>
        <v>917088.92</v>
      </c>
      <c r="E23" s="32">
        <v>181615.92</v>
      </c>
      <c r="F23" s="32">
        <v>29412</v>
      </c>
      <c r="G23" s="32">
        <v>706061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0">
        <v>19</v>
      </c>
      <c r="C24" s="84" t="s">
        <v>2</v>
      </c>
      <c r="D24" s="32">
        <f t="shared" si="0"/>
        <v>215118</v>
      </c>
      <c r="E24" s="32">
        <v>0</v>
      </c>
      <c r="F24" s="32">
        <v>44118</v>
      </c>
      <c r="G24" s="32">
        <v>171000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18.75">
      <c r="A25" s="5"/>
      <c r="B25" s="87" t="s">
        <v>1</v>
      </c>
      <c r="C25" s="88"/>
      <c r="D25" s="31">
        <f>SUM(D5:D24)</f>
        <v>9679504.629999999</v>
      </c>
      <c r="E25" s="31">
        <f>SUM(E6:E23)</f>
        <v>1312476</v>
      </c>
      <c r="F25" s="31">
        <f>SUM(F5:F24)</f>
        <v>1000000</v>
      </c>
      <c r="G25" s="31">
        <f>SUM(G6:G24)</f>
        <v>7367028.629999999</v>
      </c>
      <c r="H25" s="31">
        <v>0</v>
      </c>
      <c r="I25" s="32">
        <v>0</v>
      </c>
      <c r="J25" s="32">
        <v>0</v>
      </c>
      <c r="K25" s="32">
        <v>0</v>
      </c>
      <c r="L25" s="31">
        <v>0</v>
      </c>
      <c r="M25" s="32">
        <v>0</v>
      </c>
      <c r="N25" s="32">
        <v>0</v>
      </c>
      <c r="O25" s="32">
        <v>0</v>
      </c>
      <c r="P25" s="7"/>
    </row>
  </sheetData>
  <mergeCells count="9">
    <mergeCell ref="H3:H4"/>
    <mergeCell ref="I3:K3"/>
    <mergeCell ref="L3:L4"/>
    <mergeCell ref="M3:O3"/>
    <mergeCell ref="B25:C25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zoomScale="80" zoomScaleSheetLayoutView="8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19" customFormat="1" ht="18.75" customHeight="1">
      <c r="A1" s="17"/>
      <c r="B1" s="17"/>
      <c r="C1" s="17"/>
      <c r="D1" s="17"/>
      <c r="E1" s="17"/>
      <c r="F1" s="17"/>
      <c r="G1" s="17"/>
      <c r="H1" s="18"/>
      <c r="I1" s="18"/>
      <c r="J1" s="18"/>
      <c r="L1" s="18"/>
      <c r="M1" s="20" t="s">
        <v>27</v>
      </c>
    </row>
    <row r="2" spans="1:15" s="19" customFormat="1" ht="18.75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L2" s="18"/>
      <c r="M2" s="20" t="s">
        <v>62</v>
      </c>
    </row>
    <row r="3" spans="1:15" s="19" customFormat="1" ht="38.25" customHeight="1">
      <c r="A3" s="17"/>
      <c r="B3" s="18"/>
      <c r="C3" s="18"/>
      <c r="D3" s="18"/>
      <c r="E3" s="18"/>
      <c r="F3" s="18"/>
      <c r="G3" s="18"/>
      <c r="H3" s="24"/>
      <c r="I3" s="24"/>
      <c r="J3" s="24"/>
      <c r="K3" s="101" t="s">
        <v>28</v>
      </c>
      <c r="L3" s="102"/>
      <c r="M3" s="102"/>
    </row>
    <row r="4" spans="1:15" s="19" customFormat="1" ht="409.6" hidden="1" customHeight="1">
      <c r="A4" s="17"/>
      <c r="B4" s="17"/>
      <c r="C4" s="17"/>
      <c r="D4" s="17"/>
      <c r="E4" s="17"/>
      <c r="F4" s="17"/>
      <c r="G4" s="17"/>
      <c r="H4" s="17"/>
      <c r="I4" s="18"/>
      <c r="J4" s="18"/>
      <c r="K4" s="18"/>
      <c r="L4" s="18"/>
    </row>
    <row r="5" spans="1:15" ht="81" customHeight="1">
      <c r="A5" s="3"/>
      <c r="B5" s="98" t="s">
        <v>29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4"/>
      <c r="O5" s="4"/>
    </row>
    <row r="6" spans="1:15" ht="17.25" customHeight="1">
      <c r="A6" s="3"/>
      <c r="B6" s="21"/>
      <c r="C6" s="21"/>
      <c r="D6" s="21"/>
      <c r="E6" s="21"/>
      <c r="F6" s="21"/>
      <c r="G6" s="21"/>
      <c r="H6" s="21"/>
      <c r="I6" s="21"/>
      <c r="J6" s="21"/>
      <c r="K6" s="21"/>
      <c r="L6" s="89" t="s">
        <v>46</v>
      </c>
      <c r="M6" s="89"/>
      <c r="N6" s="4"/>
      <c r="O6" s="4"/>
    </row>
    <row r="7" spans="1:15" s="8" customFormat="1" ht="18.75" customHeight="1">
      <c r="A7" s="5"/>
      <c r="B7" s="91" t="s">
        <v>23</v>
      </c>
      <c r="C7" s="91" t="s">
        <v>22</v>
      </c>
      <c r="D7" s="6"/>
      <c r="E7" s="91" t="s">
        <v>25</v>
      </c>
      <c r="F7" s="91" t="s">
        <v>24</v>
      </c>
      <c r="G7" s="91"/>
      <c r="H7" s="91" t="s">
        <v>26</v>
      </c>
      <c r="I7" s="91" t="s">
        <v>24</v>
      </c>
      <c r="J7" s="91"/>
      <c r="K7" s="91" t="s">
        <v>30</v>
      </c>
      <c r="L7" s="91" t="s">
        <v>24</v>
      </c>
      <c r="M7" s="91"/>
      <c r="N7" s="7"/>
      <c r="O7" s="7"/>
    </row>
    <row r="8" spans="1:15" s="8" customFormat="1" ht="409.5">
      <c r="A8" s="5"/>
      <c r="B8" s="91"/>
      <c r="C8" s="91"/>
      <c r="D8" s="6"/>
      <c r="E8" s="91"/>
      <c r="F8" s="64" t="s">
        <v>55</v>
      </c>
      <c r="G8" s="64" t="s">
        <v>56</v>
      </c>
      <c r="H8" s="91"/>
      <c r="I8" s="64" t="s">
        <v>55</v>
      </c>
      <c r="J8" s="64" t="s">
        <v>56</v>
      </c>
      <c r="K8" s="91"/>
      <c r="L8" s="64" t="s">
        <v>55</v>
      </c>
      <c r="M8" s="64" t="s">
        <v>56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2">
        <v>421815</v>
      </c>
      <c r="G9" s="15">
        <v>0</v>
      </c>
      <c r="H9" s="16">
        <f>I9+J9</f>
        <v>0</v>
      </c>
      <c r="I9" s="22">
        <v>0</v>
      </c>
      <c r="J9" s="16">
        <f t="shared" ref="J9:J28" si="0">K9+L9</f>
        <v>0</v>
      </c>
      <c r="K9" s="16">
        <f>L9+M9</f>
        <v>0</v>
      </c>
      <c r="L9" s="22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2">
        <v>0</v>
      </c>
      <c r="G10" s="15">
        <v>40636.980000000003</v>
      </c>
      <c r="H10" s="16">
        <f t="shared" ref="H10:H28" si="2">I10+J10</f>
        <v>0</v>
      </c>
      <c r="I10" s="22">
        <v>0</v>
      </c>
      <c r="J10" s="16">
        <f t="shared" si="0"/>
        <v>0</v>
      </c>
      <c r="K10" s="16">
        <f t="shared" ref="K10:K28" si="3">L10+M10</f>
        <v>0</v>
      </c>
      <c r="L10" s="22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2">
        <v>78527</v>
      </c>
      <c r="G11" s="15">
        <v>29163.88</v>
      </c>
      <c r="H11" s="16">
        <f t="shared" si="2"/>
        <v>0</v>
      </c>
      <c r="I11" s="22">
        <v>0</v>
      </c>
      <c r="J11" s="16">
        <f t="shared" si="0"/>
        <v>0</v>
      </c>
      <c r="K11" s="16">
        <f t="shared" si="3"/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2">
        <v>78332</v>
      </c>
      <c r="G12" s="15">
        <v>25314.84</v>
      </c>
      <c r="H12" s="16">
        <f t="shared" si="2"/>
        <v>0</v>
      </c>
      <c r="I12" s="22">
        <v>0</v>
      </c>
      <c r="J12" s="16">
        <f t="shared" si="0"/>
        <v>0</v>
      </c>
      <c r="K12" s="16">
        <f t="shared" si="3"/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2">
        <v>30353</v>
      </c>
      <c r="G13" s="15">
        <v>22131.98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2">
        <v>15275</v>
      </c>
      <c r="G14" s="15">
        <v>151963.06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2">
        <v>21345</v>
      </c>
      <c r="G15" s="15">
        <v>30422.22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2">
        <v>0</v>
      </c>
      <c r="G16" s="15">
        <v>99852.98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2">
        <v>0</v>
      </c>
      <c r="G17" s="15">
        <v>41978.1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2">
        <v>58749</v>
      </c>
      <c r="G18" s="15">
        <v>47076.72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2">
        <v>30353</v>
      </c>
      <c r="G19" s="15">
        <v>0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2">
        <v>142955</v>
      </c>
      <c r="G20" s="15">
        <v>102295.64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2">
        <v>11750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2">
        <v>285714</v>
      </c>
      <c r="G22" s="15">
        <v>32938.9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2">
        <v>135905</v>
      </c>
      <c r="G23" s="15">
        <v>104516.24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2">
        <v>541467</v>
      </c>
      <c r="G24" s="15">
        <v>63731.22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2">
        <v>0</v>
      </c>
      <c r="G25" s="15">
        <v>11769.18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2">
        <v>90277</v>
      </c>
      <c r="G26" s="15">
        <v>13397.62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2">
        <v>50916</v>
      </c>
      <c r="G27" s="15">
        <v>0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2">
        <v>6267</v>
      </c>
      <c r="G28" s="15">
        <v>79885.100000000006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103" t="s">
        <v>1</v>
      </c>
      <c r="C29" s="103"/>
      <c r="D29" s="14">
        <v>540</v>
      </c>
      <c r="E29" s="22">
        <f t="shared" ref="E29:F29" si="4">SUM(E9:E28)</f>
        <v>2897074.66</v>
      </c>
      <c r="F29" s="22">
        <f t="shared" si="4"/>
        <v>2000000</v>
      </c>
      <c r="G29" s="22">
        <f>SUM(G9:G28)</f>
        <v>897074.65999999992</v>
      </c>
      <c r="H29" s="22">
        <f t="shared" ref="H29:I29" si="5">SUM(H9:H28)</f>
        <v>0</v>
      </c>
      <c r="I29" s="22">
        <f t="shared" si="5"/>
        <v>0</v>
      </c>
      <c r="J29" s="22">
        <f>SUM(J9:J28)</f>
        <v>0</v>
      </c>
      <c r="K29" s="22">
        <f t="shared" ref="K29:L29" si="6">SUM(K9:K28)</f>
        <v>0</v>
      </c>
      <c r="L29" s="22">
        <f t="shared" si="6"/>
        <v>0</v>
      </c>
      <c r="M29" s="22">
        <f>SUM(M9:M28)</f>
        <v>0</v>
      </c>
      <c r="N29" s="23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2023-12-11T08:33:10Z</cp:lastPrinted>
  <dcterms:created xsi:type="dcterms:W3CDTF">2017-10-30T13:20:53Z</dcterms:created>
  <dcterms:modified xsi:type="dcterms:W3CDTF">2024-01-11T03:10:51Z</dcterms:modified>
</cp:coreProperties>
</file>