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80" yWindow="855" windowWidth="28215" windowHeight="11670"/>
  </bookViews>
  <sheets>
    <sheet name="структура" sheetId="1" r:id="rId1"/>
    <sheet name="Лист1" sheetId="2" r:id="rId2"/>
  </sheets>
  <definedNames>
    <definedName name="_xlnm.Print_Area" localSheetId="0">структура!$A$1:$Y$47</definedName>
  </definedNames>
  <calcPr calcId="145621"/>
</workbook>
</file>

<file path=xl/calcChain.xml><?xml version="1.0" encoding="utf-8"?>
<calcChain xmlns="http://schemas.openxmlformats.org/spreadsheetml/2006/main">
  <c r="H47" i="1" l="1"/>
  <c r="J45" i="1"/>
  <c r="K45" i="1"/>
  <c r="L45" i="1"/>
  <c r="O45" i="1"/>
  <c r="I45" i="1"/>
  <c r="J47" i="1"/>
  <c r="K47" i="1"/>
  <c r="L47" i="1"/>
  <c r="M47" i="1"/>
  <c r="N47" i="1"/>
  <c r="O47" i="1"/>
  <c r="J46" i="1"/>
  <c r="K46" i="1"/>
  <c r="L46" i="1"/>
  <c r="O46" i="1"/>
  <c r="I46" i="1"/>
  <c r="L15" i="1"/>
  <c r="O15" i="1"/>
  <c r="L42" i="1"/>
  <c r="M42" i="1"/>
  <c r="M15" i="1" s="1"/>
  <c r="N42" i="1"/>
  <c r="N15" i="1" s="1"/>
  <c r="O42" i="1"/>
  <c r="J39" i="1"/>
  <c r="K39" i="1"/>
  <c r="L39" i="1"/>
  <c r="M39" i="1"/>
  <c r="N39" i="1"/>
  <c r="O39" i="1"/>
  <c r="J36" i="1"/>
  <c r="K36" i="1"/>
  <c r="L36" i="1"/>
  <c r="M36" i="1"/>
  <c r="N36" i="1"/>
  <c r="O36" i="1"/>
  <c r="J33" i="1"/>
  <c r="K33" i="1"/>
  <c r="L33" i="1"/>
  <c r="M33" i="1"/>
  <c r="N33" i="1"/>
  <c r="O33" i="1"/>
  <c r="I33" i="1"/>
  <c r="J21" i="1"/>
  <c r="L21" i="1"/>
  <c r="M21" i="1"/>
  <c r="N21" i="1"/>
  <c r="O21" i="1"/>
  <c r="J20" i="1"/>
  <c r="L20" i="1"/>
  <c r="M20" i="1"/>
  <c r="N20" i="1"/>
  <c r="O20" i="1"/>
  <c r="O17" i="1" s="1"/>
  <c r="I20" i="1"/>
  <c r="J19" i="1"/>
  <c r="J18" i="1" s="1"/>
  <c r="L19" i="1"/>
  <c r="M19" i="1"/>
  <c r="M16" i="1" s="1"/>
  <c r="M46" i="1" s="1"/>
  <c r="M45" i="1" s="1"/>
  <c r="N19" i="1"/>
  <c r="N16" i="1" s="1"/>
  <c r="N46" i="1" s="1"/>
  <c r="N45" i="1" s="1"/>
  <c r="O19" i="1"/>
  <c r="I19" i="1"/>
  <c r="M18" i="1"/>
  <c r="L18" i="1"/>
  <c r="I18" i="1"/>
  <c r="J17" i="1"/>
  <c r="L17" i="1"/>
  <c r="M17" i="1"/>
  <c r="N17" i="1"/>
  <c r="J16" i="1"/>
  <c r="L16" i="1"/>
  <c r="I16" i="1"/>
  <c r="H43" i="1"/>
  <c r="K42" i="1"/>
  <c r="H41" i="1"/>
  <c r="H40" i="1"/>
  <c r="I39" i="1"/>
  <c r="H38" i="1"/>
  <c r="H37" i="1"/>
  <c r="I36" i="1"/>
  <c r="H29" i="1"/>
  <c r="H28" i="1"/>
  <c r="M27" i="1"/>
  <c r="L27" i="1"/>
  <c r="K27" i="1"/>
  <c r="J27" i="1"/>
  <c r="I27" i="1"/>
  <c r="H26" i="1"/>
  <c r="R24" i="1"/>
  <c r="M24" i="1"/>
  <c r="L24" i="1"/>
  <c r="K24" i="1"/>
  <c r="J24" i="1"/>
  <c r="I24" i="1"/>
  <c r="R21" i="1"/>
  <c r="I21" i="1"/>
  <c r="I17" i="1"/>
  <c r="H45" i="1" l="1"/>
  <c r="N18" i="1"/>
  <c r="H42" i="1"/>
  <c r="H36" i="1"/>
  <c r="K20" i="1"/>
  <c r="K17" i="1" s="1"/>
  <c r="H17" i="1" s="1"/>
  <c r="H24" i="1"/>
  <c r="O18" i="1"/>
  <c r="O16" i="1"/>
  <c r="H46" i="1"/>
  <c r="H27" i="1"/>
  <c r="I47" i="1"/>
  <c r="H22" i="1"/>
  <c r="H39" i="1"/>
  <c r="H23" i="1"/>
  <c r="I15" i="1"/>
  <c r="H20" i="1" l="1"/>
  <c r="K21" i="1"/>
  <c r="K15" i="1" s="1"/>
  <c r="H15" i="1" s="1"/>
  <c r="K19" i="1"/>
  <c r="H21" i="1" l="1"/>
  <c r="K16" i="1"/>
  <c r="H16" i="1" s="1"/>
  <c r="H19" i="1"/>
  <c r="K18" i="1"/>
  <c r="H18" i="1" s="1"/>
</calcChain>
</file>

<file path=xl/sharedStrings.xml><?xml version="1.0" encoding="utf-8"?>
<sst xmlns="http://schemas.openxmlformats.org/spreadsheetml/2006/main" count="192" uniqueCount="69">
  <si>
    <t>Приложение № 1</t>
  </si>
  <si>
    <t>к муниципальной подпрограмме "Об охране окружающей среды в Тарском муниципальном районе"</t>
  </si>
  <si>
    <t>СТРУКТУРА</t>
  </si>
  <si>
    <t>подпрограммы "Об охране окружающей среды в Тарском муниципальном районе"</t>
  </si>
  <si>
    <t>№ п/п</t>
  </si>
  <si>
    <t>Наименование показателя</t>
  </si>
  <si>
    <t xml:space="preserve">Срок реализации 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</si>
  <si>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</si>
  <si>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</si>
  <si>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подпрограммы</t>
  </si>
  <si>
    <t xml:space="preserve">с   (год)  </t>
  </si>
  <si>
    <t xml:space="preserve">по   (год)  </t>
  </si>
  <si>
    <t>Источник</t>
  </si>
  <si>
    <t>Объём (рублей)</t>
  </si>
  <si>
    <t>Наименование</t>
  </si>
  <si>
    <t>Единица  измерения</t>
  </si>
  <si>
    <t>Значение</t>
  </si>
  <si>
    <t>всего</t>
  </si>
  <si>
    <t>в том числе по годам реализации муниципальной подпрограммы</t>
  </si>
  <si>
    <t>2020 г</t>
  </si>
  <si>
    <t>2021 г</t>
  </si>
  <si>
    <t>2022 г</t>
  </si>
  <si>
    <t>2023 г</t>
  </si>
  <si>
    <t>2024 г</t>
  </si>
  <si>
    <t>2025 г</t>
  </si>
  <si>
    <t>2026 г</t>
  </si>
  <si>
    <t>Цель подпрограммы:  "Сохранение окружающей среды и обеспечение  экологической  безопасности  на территории Тарского муниципального района "</t>
  </si>
  <si>
    <t>Х</t>
  </si>
  <si>
    <t>1</t>
  </si>
  <si>
    <t>Задача  подпрограммы: Обеспечение безопасного размещения и обезвреживания отходов различных классов опасности на территории Тарского муниципального района</t>
  </si>
  <si>
    <t>2020 год</t>
  </si>
  <si>
    <t>2026 год</t>
  </si>
  <si>
    <t>Отдел архитектуры</t>
  </si>
  <si>
    <t>Всего, из них расходы за счёт:</t>
  </si>
  <si>
    <t>250000,00</t>
  </si>
  <si>
    <t>X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</si>
  <si>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</si>
  <si>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бюджетов других уровней</t>
  </si>
  <si>
    <t>-</t>
  </si>
  <si>
    <t>1.1</t>
  </si>
  <si>
    <t>Основное мероприятие 1: Обеспечение природоохранных мероприятий</t>
  </si>
  <si>
    <t>1.1.1</t>
  </si>
  <si>
    <t>Мероприятие 1: Мероприятия по закрытию несанкционированной свалки в г. Тара</t>
  </si>
  <si>
    <t>Утилизация бытовых отходов</t>
  </si>
  <si>
    <t>м3</t>
  </si>
  <si>
    <t>1.1.2</t>
  </si>
  <si>
    <t>Мероприятие 2: Предоставление межбюджетных трансфертов на осуществление полномочий на организацию сбора и вывоза отходов и мусора</t>
  </si>
  <si>
    <t>Отдел капитального строительства</t>
  </si>
  <si>
    <t>1.1.3</t>
  </si>
  <si>
    <t>Мероприятие 3: Мероприятия по закрытию несанкционированной свалки в г. Тара</t>
  </si>
  <si>
    <t>Закрытие несанкционированных свалок</t>
  </si>
  <si>
    <t>ед.</t>
  </si>
  <si>
    <t>Мероприятие 2: Предоставление иных межбюджетных трансфертов на содержание мест (контейнерных площадок)  накопление твердых коммунальных отходов</t>
  </si>
  <si>
    <t>Количество созданных мест (площадок) накопления ТКО с контейнерами (бункерами)</t>
  </si>
  <si>
    <t>шт</t>
  </si>
  <si>
    <t>Мероприятие 3: Организация сбора и вывоза бытовых отходов и мусора</t>
  </si>
  <si>
    <t>1.1.4</t>
  </si>
  <si>
    <t>Мероприятие 4: Создание мест (площадок) накопления твёрдых коммунальных отходов и (или) приобретение контейнеров (бункеров)</t>
  </si>
  <si>
    <t>уровень обеспеченности местами (площадками) накопления ТКО с контейнерами (бункерами)</t>
  </si>
  <si>
    <t>%</t>
  </si>
  <si>
    <t>количество созданных мест (площадок) накопления ТКО с контейнерами (бункерами)</t>
  </si>
  <si>
    <t>единиц</t>
  </si>
  <si>
    <t>1.1.5</t>
  </si>
  <si>
    <t xml:space="preserve">   Мероприятие 5: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Тарского муниципального района </t>
  </si>
  <si>
    <t>Количество ликвидированных мест несанционированного размещения твердых коммунальных отходов</t>
  </si>
  <si>
    <t>Всего по подпрограмме</t>
  </si>
  <si>
    <t>Всего, из них расходы за счет:</t>
  </si>
  <si>
    <t xml:space="preserve">1. Налоговых и неналоговых доходов, поступлений нецелевого характера из областного бюджета 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</si>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</sst>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\-??_р_._-;_-@_-"/>
    <numFmt numFmtId="165" formatCode="#,##0.00\ _₽"/>
    <numFmt numFmtId="166" formatCode="_-* #,##0.00\ _₽_-;\-* #,##0.00\ _₽_-;_-* \-??\ _₽_-;_-@_-"/>
  </numFmts>
  <fonts count="7" x14ac:knownFonts="1">
    <font>
      <sz val="11"/>
      <name val="Calibri"/>
    </font>
    <font>
      <sz val="10"/>
      <name val="Arial Cyr"/>
    </font>
    <font>
      <sz val="10"/>
      <name val="Times New Roman"/>
    </font>
    <font>
      <sz val="12"/>
      <name val="Times New Roman"/>
    </font>
    <font>
      <b/>
      <sz val="10"/>
      <name val="Times New Roman"/>
    </font>
    <font>
      <sz val="8"/>
      <name val="Times New Roman"/>
    </font>
    <font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rgb="FFFFFF00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5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3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top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vertical="top"/>
    </xf>
    <xf numFmtId="0" fontId="4" fillId="0" borderId="0" xfId="0" applyNumberFormat="1" applyFont="1"/>
    <xf numFmtId="49" fontId="3" fillId="0" borderId="1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vertical="top" wrapText="1"/>
    </xf>
    <xf numFmtId="166" fontId="3" fillId="0" borderId="6" xfId="0" applyNumberFormat="1" applyFont="1" applyBorder="1" applyAlignment="1">
      <alignment horizontal="center" vertical="top" wrapText="1"/>
    </xf>
    <xf numFmtId="0" fontId="3" fillId="4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0" fontId="3" fillId="0" borderId="10" xfId="0" applyNumberFormat="1" applyFont="1" applyBorder="1" applyAlignment="1">
      <alignment vertical="top" wrapText="1"/>
    </xf>
    <xf numFmtId="166" fontId="3" fillId="0" borderId="1" xfId="0" applyNumberFormat="1" applyFont="1" applyBorder="1" applyAlignment="1">
      <alignment horizontal="center" vertical="top" wrapText="1"/>
    </xf>
    <xf numFmtId="9" fontId="3" fillId="0" borderId="1" xfId="0" applyNumberFormat="1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0" fontId="3" fillId="0" borderId="12" xfId="0" applyNumberFormat="1" applyFont="1" applyBorder="1" applyAlignment="1">
      <alignment vertical="top" wrapText="1"/>
    </xf>
    <xf numFmtId="165" fontId="3" fillId="0" borderId="6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wrapText="1"/>
    </xf>
    <xf numFmtId="164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/>
    </xf>
    <xf numFmtId="0" fontId="5" fillId="0" borderId="0" xfId="0" applyNumberFormat="1" applyFont="1"/>
    <xf numFmtId="166" fontId="5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justify" vertical="top"/>
    </xf>
    <xf numFmtId="0" fontId="6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5" fontId="3" fillId="3" borderId="1" xfId="0" applyNumberFormat="1" applyFont="1" applyFill="1" applyBorder="1" applyAlignment="1">
      <alignment horizontal="center" vertical="top" wrapText="1"/>
    </xf>
    <xf numFmtId="165" fontId="3" fillId="4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horizontal="center" vertical="top" wrapText="1"/>
    </xf>
    <xf numFmtId="0" fontId="3" fillId="4" borderId="1" xfId="0" applyNumberFormat="1" applyFont="1" applyFill="1" applyBorder="1" applyAlignment="1">
      <alignment horizontal="center" vertical="top" wrapText="1"/>
    </xf>
    <xf numFmtId="0" fontId="3" fillId="4" borderId="4" xfId="0" applyNumberFormat="1" applyFont="1" applyFill="1" applyBorder="1" applyAlignment="1">
      <alignment horizontal="center" vertical="top" wrapText="1"/>
    </xf>
    <xf numFmtId="0" fontId="3" fillId="4" borderId="5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3" fillId="4" borderId="4" xfId="0" applyNumberFormat="1" applyFont="1" applyFill="1" applyBorder="1" applyAlignment="1">
      <alignment horizontal="justify" vertical="top" wrapText="1"/>
    </xf>
    <xf numFmtId="0" fontId="3" fillId="4" borderId="5" xfId="0" applyNumberFormat="1" applyFont="1" applyFill="1" applyBorder="1" applyAlignment="1">
      <alignment horizontal="justify" vertical="top" wrapText="1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justify" vertical="top" wrapText="1"/>
    </xf>
    <xf numFmtId="0" fontId="3" fillId="2" borderId="4" xfId="0" applyNumberFormat="1" applyFont="1" applyFill="1" applyBorder="1" applyAlignment="1">
      <alignment horizontal="justify" vertical="top" wrapText="1"/>
    </xf>
    <xf numFmtId="0" fontId="3" fillId="2" borderId="5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justify" vertical="top" wrapText="1"/>
    </xf>
    <xf numFmtId="0" fontId="3" fillId="0" borderId="4" xfId="0" applyNumberFormat="1" applyFont="1" applyBorder="1" applyAlignment="1">
      <alignment horizontal="justify" vertical="top" wrapText="1"/>
    </xf>
    <xf numFmtId="0" fontId="3" fillId="0" borderId="5" xfId="0" applyNumberFormat="1" applyFont="1" applyBorder="1" applyAlignment="1">
      <alignment horizontal="justify" vertical="top" wrapText="1"/>
    </xf>
    <xf numFmtId="0" fontId="3" fillId="0" borderId="8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vertical="top"/>
    </xf>
    <xf numFmtId="0" fontId="3" fillId="0" borderId="0" xfId="0" applyNumberFormat="1" applyFont="1" applyAlignment="1">
      <alignment vertical="top"/>
    </xf>
    <xf numFmtId="0" fontId="3" fillId="0" borderId="13" xfId="0" applyNumberFormat="1" applyFont="1" applyBorder="1" applyAlignment="1">
      <alignment vertical="top"/>
    </xf>
    <xf numFmtId="0" fontId="3" fillId="0" borderId="14" xfId="0" applyNumberFormat="1" applyFont="1" applyBorder="1" applyAlignment="1">
      <alignment vertical="top"/>
    </xf>
    <xf numFmtId="0" fontId="3" fillId="0" borderId="15" xfId="0" applyNumberFormat="1" applyFont="1" applyBorder="1" applyAlignment="1">
      <alignment vertical="top"/>
    </xf>
    <xf numFmtId="0" fontId="3" fillId="0" borderId="16" xfId="0" applyNumberFormat="1" applyFont="1" applyBorder="1" applyAlignment="1">
      <alignment vertical="top"/>
    </xf>
    <xf numFmtId="0" fontId="3" fillId="0" borderId="17" xfId="0" applyNumberFormat="1" applyFont="1" applyBorder="1" applyAlignment="1">
      <alignment vertical="top"/>
    </xf>
    <xf numFmtId="0" fontId="3" fillId="0" borderId="18" xfId="0" applyNumberFormat="1" applyFont="1" applyBorder="1" applyAlignment="1">
      <alignment vertical="top"/>
    </xf>
    <xf numFmtId="166" fontId="3" fillId="0" borderId="1" xfId="0" applyNumberFormat="1" applyFont="1" applyBorder="1" applyAlignment="1">
      <alignment horizontal="center" vertical="top" wrapText="1"/>
    </xf>
    <xf numFmtId="166" fontId="3" fillId="0" borderId="4" xfId="0" applyNumberFormat="1" applyFont="1" applyBorder="1" applyAlignment="1">
      <alignment horizontal="center" vertical="top" wrapText="1"/>
    </xf>
    <xf numFmtId="166" fontId="3" fillId="0" borderId="5" xfId="0" applyNumberFormat="1" applyFont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tabSelected="1" zoomScale="85" zoomScaleNormal="85" workbookViewId="0">
      <selection activeCell="I11" sqref="I11:O11"/>
    </sheetView>
  </sheetViews>
  <sheetFormatPr defaultColWidth="9" defaultRowHeight="12.75" x14ac:dyDescent="0.2"/>
  <cols>
    <col min="1" max="1" width="2.85546875" style="1" customWidth="1"/>
    <col min="2" max="2" width="6.140625" style="2" customWidth="1"/>
    <col min="3" max="3" width="20.5703125" style="1" customWidth="1"/>
    <col min="4" max="4" width="5.42578125" style="1" customWidth="1"/>
    <col min="5" max="5" width="6.7109375" style="1" customWidth="1"/>
    <col min="6" max="6" width="16.42578125" style="1" customWidth="1"/>
    <col min="7" max="7" width="16.85546875" style="1" customWidth="1"/>
    <col min="8" max="8" width="18.42578125" style="3" customWidth="1"/>
    <col min="9" max="9" width="16.5703125" style="3" customWidth="1"/>
    <col min="10" max="10" width="15" style="3" customWidth="1"/>
    <col min="11" max="11" width="20.140625" style="3" customWidth="1"/>
    <col min="12" max="12" width="16.140625" style="3" customWidth="1"/>
    <col min="13" max="14" width="16.5703125" style="3" customWidth="1"/>
    <col min="15" max="15" width="17.28515625" style="3" customWidth="1"/>
    <col min="16" max="16" width="11.28515625" style="1" customWidth="1"/>
    <col min="17" max="17" width="8.7109375" style="1" customWidth="1"/>
    <col min="18" max="18" width="7.7109375" style="1" customWidth="1"/>
    <col min="19" max="19" width="7" style="1" customWidth="1"/>
    <col min="20" max="20" width="6.28515625" style="1" customWidth="1"/>
    <col min="21" max="21" width="6.42578125" style="1" customWidth="1"/>
    <col min="22" max="22" width="6.28515625" style="1" customWidth="1"/>
    <col min="23" max="23" width="5.7109375" style="1" customWidth="1"/>
    <col min="24" max="24" width="5.28515625" style="1" customWidth="1"/>
    <col min="25" max="25" width="5.42578125" style="1" customWidth="1"/>
    <col min="26" max="26" width="9" style="1" bestFit="1" customWidth="1"/>
    <col min="27" max="16384" width="9" style="1"/>
  </cols>
  <sheetData>
    <row r="1" spans="2:25" ht="15.75" x14ac:dyDescent="0.25">
      <c r="R1" s="75" t="s">
        <v>0</v>
      </c>
      <c r="S1" s="75"/>
      <c r="T1" s="75"/>
      <c r="U1" s="75"/>
      <c r="V1" s="75"/>
      <c r="W1" s="75"/>
      <c r="X1" s="75"/>
      <c r="Y1" s="4"/>
    </row>
    <row r="2" spans="2:25" ht="68.25" customHeight="1" x14ac:dyDescent="0.25">
      <c r="R2" s="104" t="s">
        <v>1</v>
      </c>
      <c r="S2" s="104"/>
      <c r="T2" s="104"/>
      <c r="U2" s="104"/>
      <c r="V2" s="104"/>
      <c r="W2" s="104"/>
      <c r="X2" s="104"/>
      <c r="Y2" s="5"/>
    </row>
    <row r="3" spans="2:25" x14ac:dyDescent="0.2">
      <c r="W3" s="6"/>
    </row>
    <row r="5" spans="2:25" ht="15.75" x14ac:dyDescent="0.25">
      <c r="B5" s="75" t="s">
        <v>2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"/>
    </row>
    <row r="6" spans="2:25" ht="15.75" x14ac:dyDescent="0.25">
      <c r="B6" s="75" t="s">
        <v>3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"/>
    </row>
    <row r="7" spans="2:25" ht="15.75" x14ac:dyDescent="0.2">
      <c r="J7" s="8"/>
    </row>
    <row r="8" spans="2:25" ht="15.75" x14ac:dyDescent="0.2">
      <c r="J8" s="8"/>
    </row>
    <row r="9" spans="2:25" ht="60" customHeight="1" x14ac:dyDescent="0.2">
      <c r="B9" s="44" t="s">
        <v>4</v>
      </c>
      <c r="C9" s="44" t="s">
        <v>5</v>
      </c>
      <c r="D9" s="44" t="s">
        <v>6</v>
      </c>
      <c r="E9" s="60"/>
      <c r="F9" s="44" t="s">
        <v>7</v>
      </c>
      <c r="G9" s="44" t="s">
        <v>8</v>
      </c>
      <c r="H9" s="59"/>
      <c r="I9" s="59"/>
      <c r="J9" s="59"/>
      <c r="K9" s="59"/>
      <c r="L9" s="59"/>
      <c r="M9" s="59"/>
      <c r="N9" s="59"/>
      <c r="O9" s="60"/>
      <c r="P9" s="44" t="s">
        <v>9</v>
      </c>
      <c r="Q9" s="59"/>
      <c r="R9" s="59"/>
      <c r="S9" s="59"/>
      <c r="T9" s="59"/>
      <c r="U9" s="59"/>
      <c r="V9" s="59"/>
      <c r="W9" s="59"/>
      <c r="X9" s="59"/>
      <c r="Y9" s="60"/>
    </row>
    <row r="10" spans="2:25" ht="21.75" customHeight="1" x14ac:dyDescent="0.2">
      <c r="B10" s="45"/>
      <c r="C10" s="45"/>
      <c r="D10" s="44" t="s">
        <v>10</v>
      </c>
      <c r="E10" s="44" t="s">
        <v>11</v>
      </c>
      <c r="F10" s="45"/>
      <c r="G10" s="44" t="s">
        <v>12</v>
      </c>
      <c r="H10" s="44" t="s">
        <v>13</v>
      </c>
      <c r="I10" s="59"/>
      <c r="J10" s="59"/>
      <c r="K10" s="59"/>
      <c r="L10" s="59"/>
      <c r="M10" s="59"/>
      <c r="N10" s="59"/>
      <c r="O10" s="60"/>
      <c r="P10" s="44" t="s">
        <v>14</v>
      </c>
      <c r="Q10" s="44" t="s">
        <v>15</v>
      </c>
      <c r="R10" s="44" t="s">
        <v>16</v>
      </c>
      <c r="S10" s="59"/>
      <c r="T10" s="59"/>
      <c r="U10" s="59"/>
      <c r="V10" s="59"/>
      <c r="W10" s="59"/>
      <c r="X10" s="59"/>
      <c r="Y10" s="60"/>
    </row>
    <row r="11" spans="2:25" ht="33" customHeight="1" x14ac:dyDescent="0.2">
      <c r="B11" s="45"/>
      <c r="C11" s="45"/>
      <c r="D11" s="45"/>
      <c r="E11" s="45"/>
      <c r="F11" s="45"/>
      <c r="G11" s="45"/>
      <c r="H11" s="61" t="s">
        <v>17</v>
      </c>
      <c r="I11" s="44" t="s">
        <v>18</v>
      </c>
      <c r="J11" s="59"/>
      <c r="K11" s="59"/>
      <c r="L11" s="59"/>
      <c r="M11" s="59"/>
      <c r="N11" s="59"/>
      <c r="O11" s="60"/>
      <c r="P11" s="45"/>
      <c r="Q11" s="45"/>
      <c r="R11" s="61" t="s">
        <v>17</v>
      </c>
      <c r="S11" s="76" t="s">
        <v>18</v>
      </c>
      <c r="T11" s="77"/>
      <c r="U11" s="77"/>
      <c r="V11" s="77"/>
      <c r="W11" s="77"/>
      <c r="X11" s="77"/>
      <c r="Y11" s="78"/>
    </row>
    <row r="12" spans="2:25" ht="62.25" customHeight="1" x14ac:dyDescent="0.2">
      <c r="B12" s="46"/>
      <c r="C12" s="46"/>
      <c r="D12" s="46"/>
      <c r="E12" s="46"/>
      <c r="F12" s="46"/>
      <c r="G12" s="46"/>
      <c r="H12" s="62"/>
      <c r="I12" s="10" t="s">
        <v>19</v>
      </c>
      <c r="J12" s="10" t="s">
        <v>20</v>
      </c>
      <c r="K12" s="10" t="s">
        <v>21</v>
      </c>
      <c r="L12" s="10" t="s">
        <v>22</v>
      </c>
      <c r="M12" s="10" t="s">
        <v>23</v>
      </c>
      <c r="N12" s="10" t="s">
        <v>24</v>
      </c>
      <c r="O12" s="10" t="s">
        <v>25</v>
      </c>
      <c r="P12" s="46"/>
      <c r="Q12" s="46"/>
      <c r="R12" s="62"/>
      <c r="S12" s="10" t="s">
        <v>19</v>
      </c>
      <c r="T12" s="10" t="s">
        <v>20</v>
      </c>
      <c r="U12" s="10" t="s">
        <v>21</v>
      </c>
      <c r="V12" s="10" t="s">
        <v>22</v>
      </c>
      <c r="W12" s="10" t="s">
        <v>23</v>
      </c>
      <c r="X12" s="10" t="s">
        <v>24</v>
      </c>
      <c r="Y12" s="10" t="s">
        <v>25</v>
      </c>
    </row>
    <row r="13" spans="2:25" ht="15.75" x14ac:dyDescent="0.25">
      <c r="B13" s="11">
        <v>1</v>
      </c>
      <c r="C13" s="11">
        <v>2</v>
      </c>
      <c r="D13" s="11">
        <v>3</v>
      </c>
      <c r="E13" s="11">
        <v>4</v>
      </c>
      <c r="F13" s="11">
        <v>5</v>
      </c>
      <c r="G13" s="11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  <c r="O13" s="12">
        <v>14</v>
      </c>
      <c r="P13" s="11">
        <v>15</v>
      </c>
      <c r="Q13" s="11">
        <v>16</v>
      </c>
      <c r="R13" s="11">
        <v>17</v>
      </c>
      <c r="S13" s="11">
        <v>18</v>
      </c>
      <c r="T13" s="11">
        <v>19</v>
      </c>
      <c r="U13" s="11">
        <v>20</v>
      </c>
      <c r="V13" s="11">
        <v>21</v>
      </c>
      <c r="W13" s="11">
        <v>22</v>
      </c>
      <c r="X13" s="11">
        <v>23</v>
      </c>
      <c r="Y13" s="11">
        <v>24</v>
      </c>
    </row>
    <row r="14" spans="2:25" s="13" customFormat="1" ht="54" customHeight="1" x14ac:dyDescent="0.2">
      <c r="B14" s="56" t="s">
        <v>26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8"/>
      <c r="O14" s="14"/>
      <c r="P14" s="15" t="s">
        <v>27</v>
      </c>
      <c r="Q14" s="15" t="s">
        <v>27</v>
      </c>
      <c r="R14" s="15" t="s">
        <v>27</v>
      </c>
      <c r="S14" s="15" t="s">
        <v>27</v>
      </c>
      <c r="T14" s="15" t="s">
        <v>27</v>
      </c>
      <c r="U14" s="15" t="s">
        <v>27</v>
      </c>
      <c r="V14" s="15" t="s">
        <v>27</v>
      </c>
      <c r="W14" s="15" t="s">
        <v>27</v>
      </c>
      <c r="X14" s="15" t="s">
        <v>27</v>
      </c>
      <c r="Y14" s="9" t="s">
        <v>27</v>
      </c>
    </row>
    <row r="15" spans="2:25" ht="36.75" customHeight="1" x14ac:dyDescent="0.2">
      <c r="B15" s="63" t="s">
        <v>28</v>
      </c>
      <c r="C15" s="66" t="s">
        <v>29</v>
      </c>
      <c r="D15" s="47" t="s">
        <v>30</v>
      </c>
      <c r="E15" s="44" t="s">
        <v>31</v>
      </c>
      <c r="F15" s="47" t="s">
        <v>32</v>
      </c>
      <c r="G15" s="17" t="s">
        <v>33</v>
      </c>
      <c r="H15" s="40">
        <f>I15+J15+K15+L15+M15+N15+O15</f>
        <v>29815076.299999997</v>
      </c>
      <c r="I15" s="19">
        <f>I16+I17</f>
        <v>1349036</v>
      </c>
      <c r="J15" s="19">
        <v>498787.2</v>
      </c>
      <c r="K15" s="19">
        <f>K21+K36+K39+K42</f>
        <v>16649019.719999999</v>
      </c>
      <c r="L15" s="19">
        <f t="shared" ref="L15:O15" si="0">L21+L36+L39+L42</f>
        <v>5187604.5200000005</v>
      </c>
      <c r="M15" s="19">
        <f t="shared" si="0"/>
        <v>5380628.8599999994</v>
      </c>
      <c r="N15" s="19">
        <f t="shared" si="0"/>
        <v>500000</v>
      </c>
      <c r="O15" s="19">
        <f t="shared" si="0"/>
        <v>250000</v>
      </c>
      <c r="P15" s="44" t="s">
        <v>35</v>
      </c>
      <c r="Q15" s="15" t="s">
        <v>27</v>
      </c>
      <c r="R15" s="15" t="s">
        <v>27</v>
      </c>
      <c r="S15" s="15" t="s">
        <v>27</v>
      </c>
      <c r="T15" s="15" t="s">
        <v>27</v>
      </c>
      <c r="U15" s="15" t="s">
        <v>27</v>
      </c>
      <c r="V15" s="15" t="s">
        <v>27</v>
      </c>
      <c r="W15" s="15" t="s">
        <v>27</v>
      </c>
      <c r="X15" s="9" t="s">
        <v>35</v>
      </c>
      <c r="Y15" s="9" t="s">
        <v>27</v>
      </c>
    </row>
    <row r="16" spans="2:25" ht="133.5" customHeight="1" x14ac:dyDescent="0.2">
      <c r="B16" s="64"/>
      <c r="C16" s="67"/>
      <c r="D16" s="45"/>
      <c r="E16" s="45"/>
      <c r="F16" s="45"/>
      <c r="G16" s="17" t="s">
        <v>36</v>
      </c>
      <c r="H16" s="18">
        <f>I16+J16+K16+L16+M16+N16+O16</f>
        <v>10051597.67</v>
      </c>
      <c r="I16" s="19">
        <f>I19</f>
        <v>203016.8</v>
      </c>
      <c r="J16" s="19">
        <f t="shared" ref="J16:O16" si="1">J19</f>
        <v>498787.2</v>
      </c>
      <c r="K16" s="19">
        <f t="shared" si="1"/>
        <v>1019621.19</v>
      </c>
      <c r="L16" s="19">
        <f t="shared" si="1"/>
        <v>2199543.62</v>
      </c>
      <c r="M16" s="19">
        <f t="shared" si="1"/>
        <v>5380628.8599999994</v>
      </c>
      <c r="N16" s="19">
        <f t="shared" si="1"/>
        <v>500000</v>
      </c>
      <c r="O16" s="19">
        <f t="shared" si="1"/>
        <v>250000</v>
      </c>
      <c r="P16" s="45"/>
      <c r="Q16" s="15" t="s">
        <v>27</v>
      </c>
      <c r="R16" s="15" t="s">
        <v>27</v>
      </c>
      <c r="S16" s="15" t="s">
        <v>27</v>
      </c>
      <c r="T16" s="15" t="s">
        <v>27</v>
      </c>
      <c r="U16" s="15" t="s">
        <v>27</v>
      </c>
      <c r="V16" s="15" t="s">
        <v>27</v>
      </c>
      <c r="W16" s="15" t="s">
        <v>27</v>
      </c>
      <c r="X16" s="9" t="s">
        <v>35</v>
      </c>
      <c r="Y16" s="9" t="s">
        <v>27</v>
      </c>
    </row>
    <row r="17" spans="2:25" ht="85.5" customHeight="1" x14ac:dyDescent="0.2">
      <c r="B17" s="65"/>
      <c r="C17" s="68"/>
      <c r="D17" s="48"/>
      <c r="E17" s="46"/>
      <c r="F17" s="48"/>
      <c r="G17" s="20" t="s">
        <v>37</v>
      </c>
      <c r="H17" s="18">
        <f>I17+K17+L17</f>
        <v>19763478.629999999</v>
      </c>
      <c r="I17" s="19">
        <f>I20</f>
        <v>1146019.2</v>
      </c>
      <c r="J17" s="19">
        <f t="shared" ref="J17:O17" si="2">J20</f>
        <v>0</v>
      </c>
      <c r="K17" s="19">
        <f t="shared" si="2"/>
        <v>15629398.530000001</v>
      </c>
      <c r="L17" s="19">
        <f t="shared" si="2"/>
        <v>2988060.9</v>
      </c>
      <c r="M17" s="19">
        <f t="shared" si="2"/>
        <v>0</v>
      </c>
      <c r="N17" s="19">
        <f t="shared" si="2"/>
        <v>0</v>
      </c>
      <c r="O17" s="19">
        <f t="shared" si="2"/>
        <v>0</v>
      </c>
      <c r="P17" s="46"/>
      <c r="Q17" s="9" t="s">
        <v>27</v>
      </c>
      <c r="R17" s="9" t="s">
        <v>27</v>
      </c>
      <c r="S17" s="9" t="s">
        <v>27</v>
      </c>
      <c r="T17" s="9" t="s">
        <v>27</v>
      </c>
      <c r="U17" s="9" t="s">
        <v>27</v>
      </c>
      <c r="V17" s="9" t="s">
        <v>27</v>
      </c>
      <c r="W17" s="9" t="s">
        <v>27</v>
      </c>
      <c r="X17" s="9" t="s">
        <v>35</v>
      </c>
      <c r="Y17" s="9" t="s">
        <v>27</v>
      </c>
    </row>
    <row r="18" spans="2:25" ht="45.75" customHeight="1" x14ac:dyDescent="0.2">
      <c r="B18" s="82" t="s">
        <v>39</v>
      </c>
      <c r="C18" s="86" t="s">
        <v>40</v>
      </c>
      <c r="D18" s="47" t="s">
        <v>30</v>
      </c>
      <c r="E18" s="44" t="s">
        <v>31</v>
      </c>
      <c r="F18" s="47" t="s">
        <v>32</v>
      </c>
      <c r="G18" s="17" t="s">
        <v>33</v>
      </c>
      <c r="H18" s="18">
        <f>I18+J18+K18+L18+M18+N18+O18</f>
        <v>29815076.300000001</v>
      </c>
      <c r="I18" s="19">
        <f>I19+I20</f>
        <v>1349036</v>
      </c>
      <c r="J18" s="19">
        <f t="shared" ref="J18:O18" si="3">J19+J20</f>
        <v>498787.2</v>
      </c>
      <c r="K18" s="19">
        <f t="shared" si="3"/>
        <v>16649019.720000001</v>
      </c>
      <c r="L18" s="19">
        <f t="shared" si="3"/>
        <v>5187604.5199999996</v>
      </c>
      <c r="M18" s="19">
        <f t="shared" si="3"/>
        <v>5380628.8599999994</v>
      </c>
      <c r="N18" s="19">
        <f t="shared" si="3"/>
        <v>500000</v>
      </c>
      <c r="O18" s="19">
        <f t="shared" si="3"/>
        <v>250000</v>
      </c>
      <c r="P18" s="52" t="s">
        <v>35</v>
      </c>
      <c r="Q18" s="44" t="s">
        <v>35</v>
      </c>
      <c r="R18" s="44" t="s">
        <v>35</v>
      </c>
      <c r="S18" s="44" t="s">
        <v>35</v>
      </c>
      <c r="T18" s="44" t="s">
        <v>35</v>
      </c>
      <c r="U18" s="44" t="s">
        <v>35</v>
      </c>
      <c r="V18" s="44" t="s">
        <v>35</v>
      </c>
      <c r="W18" s="44" t="s">
        <v>35</v>
      </c>
      <c r="X18" s="52" t="s">
        <v>35</v>
      </c>
      <c r="Y18" s="44" t="s">
        <v>27</v>
      </c>
    </row>
    <row r="19" spans="2:25" ht="128.25" customHeight="1" x14ac:dyDescent="0.2">
      <c r="B19" s="64"/>
      <c r="C19" s="87"/>
      <c r="D19" s="45"/>
      <c r="E19" s="45"/>
      <c r="F19" s="45"/>
      <c r="G19" s="17" t="s">
        <v>36</v>
      </c>
      <c r="H19" s="18">
        <f>I19+J19+K19+L19+M19+N19+O19</f>
        <v>10051597.67</v>
      </c>
      <c r="I19" s="19">
        <f>I22+I34+I40+I37+I43</f>
        <v>203016.8</v>
      </c>
      <c r="J19" s="19">
        <f t="shared" ref="J19:O19" si="4">J22+J34+J40+J37+J43</f>
        <v>498787.2</v>
      </c>
      <c r="K19" s="19">
        <f t="shared" si="4"/>
        <v>1019621.19</v>
      </c>
      <c r="L19" s="19">
        <f t="shared" si="4"/>
        <v>2199543.62</v>
      </c>
      <c r="M19" s="19">
        <f t="shared" si="4"/>
        <v>5380628.8599999994</v>
      </c>
      <c r="N19" s="19">
        <f t="shared" si="4"/>
        <v>500000</v>
      </c>
      <c r="O19" s="19">
        <f t="shared" si="4"/>
        <v>250000</v>
      </c>
      <c r="P19" s="45"/>
      <c r="Q19" s="45"/>
      <c r="R19" s="45"/>
      <c r="S19" s="45"/>
      <c r="T19" s="45"/>
      <c r="U19" s="45"/>
      <c r="V19" s="45"/>
      <c r="W19" s="45"/>
      <c r="X19" s="45"/>
      <c r="Y19" s="45"/>
    </row>
    <row r="20" spans="2:25" ht="86.25" customHeight="1" x14ac:dyDescent="0.2">
      <c r="B20" s="83"/>
      <c r="C20" s="88"/>
      <c r="D20" s="48"/>
      <c r="E20" s="46"/>
      <c r="F20" s="48"/>
      <c r="G20" s="20" t="s">
        <v>37</v>
      </c>
      <c r="H20" s="18">
        <f>I20+K20+L20</f>
        <v>19763478.629999999</v>
      </c>
      <c r="I20" s="19">
        <f>I23+I35+I38+I41+I44</f>
        <v>1146019.2</v>
      </c>
      <c r="J20" s="19">
        <f t="shared" ref="J20:O20" si="5">J23+J35+J38+J41+J44</f>
        <v>0</v>
      </c>
      <c r="K20" s="19">
        <f t="shared" si="5"/>
        <v>15629398.530000001</v>
      </c>
      <c r="L20" s="19">
        <f t="shared" si="5"/>
        <v>2988060.9</v>
      </c>
      <c r="M20" s="19">
        <f t="shared" si="5"/>
        <v>0</v>
      </c>
      <c r="N20" s="19">
        <f t="shared" si="5"/>
        <v>0</v>
      </c>
      <c r="O20" s="19">
        <f t="shared" si="5"/>
        <v>0</v>
      </c>
      <c r="P20" s="46"/>
      <c r="Q20" s="46"/>
      <c r="R20" s="46"/>
      <c r="S20" s="46"/>
      <c r="T20" s="46"/>
      <c r="U20" s="46"/>
      <c r="V20" s="46"/>
      <c r="W20" s="46"/>
      <c r="X20" s="46"/>
      <c r="Y20" s="46"/>
    </row>
    <row r="21" spans="2:25" ht="32.25" customHeight="1" x14ac:dyDescent="0.2">
      <c r="B21" s="82" t="s">
        <v>41</v>
      </c>
      <c r="C21" s="89" t="s">
        <v>42</v>
      </c>
      <c r="D21" s="47" t="s">
        <v>30</v>
      </c>
      <c r="E21" s="44" t="s">
        <v>31</v>
      </c>
      <c r="F21" s="47" t="s">
        <v>32</v>
      </c>
      <c r="G21" s="17" t="s">
        <v>33</v>
      </c>
      <c r="H21" s="18">
        <f>I21+J21+K21+L21+M21+N21</f>
        <v>2700</v>
      </c>
      <c r="I21" s="19">
        <f>I22+I23</f>
        <v>2700</v>
      </c>
      <c r="J21" s="19">
        <f t="shared" ref="J21:O21" si="6">J22+J23</f>
        <v>0</v>
      </c>
      <c r="K21" s="19">
        <f t="shared" si="6"/>
        <v>0</v>
      </c>
      <c r="L21" s="19">
        <f t="shared" si="6"/>
        <v>0</v>
      </c>
      <c r="M21" s="19">
        <f t="shared" si="6"/>
        <v>0</v>
      </c>
      <c r="N21" s="19">
        <f t="shared" si="6"/>
        <v>0</v>
      </c>
      <c r="O21" s="19">
        <f t="shared" si="6"/>
        <v>0</v>
      </c>
      <c r="P21" s="44" t="s">
        <v>43</v>
      </c>
      <c r="Q21" s="44" t="s">
        <v>44</v>
      </c>
      <c r="R21" s="44">
        <f>S21+T21+U21+V21+W21+X21</f>
        <v>3000</v>
      </c>
      <c r="S21" s="44">
        <v>3000</v>
      </c>
      <c r="T21" s="44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</row>
    <row r="22" spans="2:25" ht="127.5" customHeight="1" x14ac:dyDescent="0.2">
      <c r="B22" s="64"/>
      <c r="C22" s="90"/>
      <c r="D22" s="45"/>
      <c r="E22" s="45"/>
      <c r="F22" s="45"/>
      <c r="G22" s="17" t="s">
        <v>36</v>
      </c>
      <c r="H22" s="18">
        <f>I22+J22+K22+L22+M22+N22</f>
        <v>2700</v>
      </c>
      <c r="I22" s="19">
        <v>2700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45"/>
      <c r="Q22" s="45"/>
      <c r="R22" s="45"/>
      <c r="S22" s="45"/>
      <c r="T22" s="45"/>
      <c r="U22" s="45"/>
      <c r="V22" s="45"/>
      <c r="W22" s="45"/>
      <c r="X22" s="45"/>
      <c r="Y22" s="45"/>
    </row>
    <row r="23" spans="2:25" ht="80.25" customHeight="1" x14ac:dyDescent="0.2">
      <c r="B23" s="83"/>
      <c r="C23" s="91"/>
      <c r="D23" s="48"/>
      <c r="E23" s="46"/>
      <c r="F23" s="48"/>
      <c r="G23" s="17" t="s">
        <v>37</v>
      </c>
      <c r="H23" s="18">
        <f>I23+J23+K23+L23+M23+N23</f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46"/>
      <c r="Q23" s="46"/>
      <c r="R23" s="46"/>
      <c r="S23" s="46"/>
      <c r="T23" s="46"/>
      <c r="U23" s="46"/>
      <c r="V23" s="46"/>
      <c r="W23" s="46"/>
      <c r="X23" s="46"/>
      <c r="Y23" s="46"/>
    </row>
    <row r="24" spans="2:25" ht="24.75" hidden="1" customHeight="1" x14ac:dyDescent="0.2">
      <c r="B24" s="82" t="s">
        <v>45</v>
      </c>
      <c r="C24" s="89" t="s">
        <v>46</v>
      </c>
      <c r="D24" s="44" t="s">
        <v>30</v>
      </c>
      <c r="E24" s="44" t="s">
        <v>31</v>
      </c>
      <c r="F24" s="44" t="s">
        <v>47</v>
      </c>
      <c r="G24" s="17" t="s">
        <v>33</v>
      </c>
      <c r="H24" s="18">
        <f>I24+J24+K24+L24+M24+N24</f>
        <v>0</v>
      </c>
      <c r="I24" s="19">
        <f>I25+I26</f>
        <v>0</v>
      </c>
      <c r="J24" s="19">
        <f>J25+J26</f>
        <v>0</v>
      </c>
      <c r="K24" s="19">
        <f>K25+K26</f>
        <v>0</v>
      </c>
      <c r="L24" s="19">
        <f>L25+L26</f>
        <v>0</v>
      </c>
      <c r="M24" s="19">
        <f>M25+M26</f>
        <v>0</v>
      </c>
      <c r="N24" s="19">
        <v>0</v>
      </c>
      <c r="O24" s="19"/>
      <c r="P24" s="44" t="s">
        <v>43</v>
      </c>
      <c r="Q24" s="44" t="s">
        <v>44</v>
      </c>
      <c r="R24" s="44">
        <f>S24+T24+U24+V24+W24+X24</f>
        <v>12000</v>
      </c>
      <c r="S24" s="44">
        <v>0</v>
      </c>
      <c r="T24" s="44">
        <v>6000</v>
      </c>
      <c r="U24" s="44">
        <v>3000</v>
      </c>
      <c r="V24" s="44">
        <v>3000</v>
      </c>
      <c r="W24" s="44">
        <v>0</v>
      </c>
      <c r="X24" s="44">
        <v>0</v>
      </c>
      <c r="Y24" s="9"/>
    </row>
    <row r="25" spans="2:25" ht="36.75" hidden="1" customHeight="1" x14ac:dyDescent="0.2">
      <c r="B25" s="64"/>
      <c r="C25" s="90"/>
      <c r="D25" s="45"/>
      <c r="E25" s="45"/>
      <c r="F25" s="45"/>
      <c r="G25" s="17" t="s">
        <v>36</v>
      </c>
      <c r="H25" s="18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/>
      <c r="P25" s="45"/>
      <c r="Q25" s="45"/>
      <c r="R25" s="45"/>
      <c r="S25" s="45"/>
      <c r="T25" s="45"/>
      <c r="U25" s="45"/>
      <c r="V25" s="45"/>
      <c r="W25" s="45"/>
      <c r="X25" s="45"/>
      <c r="Y25" s="9"/>
    </row>
    <row r="26" spans="2:25" ht="28.5" hidden="1" customHeight="1" x14ac:dyDescent="0.2">
      <c r="B26" s="83"/>
      <c r="C26" s="91"/>
      <c r="D26" s="46"/>
      <c r="E26" s="46"/>
      <c r="F26" s="46"/>
      <c r="G26" s="17" t="s">
        <v>37</v>
      </c>
      <c r="H26" s="18">
        <f>I26+J26+K26+L26+M26+N26</f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/>
      <c r="P26" s="46"/>
      <c r="Q26" s="46"/>
      <c r="R26" s="46"/>
      <c r="S26" s="46"/>
      <c r="T26" s="46"/>
      <c r="U26" s="46"/>
      <c r="V26" s="46"/>
      <c r="W26" s="46"/>
      <c r="X26" s="46"/>
      <c r="Y26" s="9"/>
    </row>
    <row r="27" spans="2:25" ht="33.75" hidden="1" customHeight="1" x14ac:dyDescent="0.2">
      <c r="B27" s="82" t="s">
        <v>48</v>
      </c>
      <c r="C27" s="89" t="s">
        <v>49</v>
      </c>
      <c r="D27" s="44" t="s">
        <v>30</v>
      </c>
      <c r="E27" s="44" t="s">
        <v>31</v>
      </c>
      <c r="F27" s="44" t="s">
        <v>47</v>
      </c>
      <c r="G27" s="17" t="s">
        <v>33</v>
      </c>
      <c r="H27" s="18">
        <f>I27+J27+K27+L27+M27+N27</f>
        <v>0</v>
      </c>
      <c r="I27" s="19">
        <f>I28+I29</f>
        <v>0</v>
      </c>
      <c r="J27" s="19">
        <f>J28+J29</f>
        <v>0</v>
      </c>
      <c r="K27" s="19">
        <f>K28+K29</f>
        <v>0</v>
      </c>
      <c r="L27" s="19">
        <f>L28+L29</f>
        <v>0</v>
      </c>
      <c r="M27" s="19">
        <f>M28+M29</f>
        <v>0</v>
      </c>
      <c r="N27" s="19">
        <v>0</v>
      </c>
      <c r="O27" s="19"/>
      <c r="P27" s="44" t="s">
        <v>50</v>
      </c>
      <c r="Q27" s="44" t="s">
        <v>51</v>
      </c>
      <c r="R27" s="44">
        <v>2</v>
      </c>
      <c r="S27" s="44">
        <v>0</v>
      </c>
      <c r="T27" s="44">
        <v>1</v>
      </c>
      <c r="U27" s="44">
        <v>1</v>
      </c>
      <c r="V27" s="44">
        <v>0</v>
      </c>
      <c r="W27" s="44">
        <v>0</v>
      </c>
      <c r="X27" s="44">
        <v>0</v>
      </c>
      <c r="Y27" s="9"/>
    </row>
    <row r="28" spans="2:25" ht="35.25" hidden="1" customHeight="1" x14ac:dyDescent="0.2">
      <c r="B28" s="64"/>
      <c r="C28" s="90"/>
      <c r="D28" s="45"/>
      <c r="E28" s="45"/>
      <c r="F28" s="45"/>
      <c r="G28" s="17" t="s">
        <v>36</v>
      </c>
      <c r="H28" s="18">
        <f>I28+J28+K28+L28+M28+N28</f>
        <v>0</v>
      </c>
      <c r="I28" s="19">
        <v>0</v>
      </c>
      <c r="J28" s="41">
        <v>0</v>
      </c>
      <c r="K28" s="42">
        <v>0</v>
      </c>
      <c r="L28" s="19">
        <v>0</v>
      </c>
      <c r="M28" s="19">
        <v>0</v>
      </c>
      <c r="N28" s="19">
        <v>0</v>
      </c>
      <c r="O28" s="19"/>
      <c r="P28" s="45"/>
      <c r="Q28" s="45"/>
      <c r="R28" s="45"/>
      <c r="S28" s="45"/>
      <c r="T28" s="45"/>
      <c r="U28" s="45"/>
      <c r="V28" s="45"/>
      <c r="W28" s="45"/>
      <c r="X28" s="45"/>
      <c r="Y28" s="9"/>
    </row>
    <row r="29" spans="2:25" ht="51.75" hidden="1" customHeight="1" x14ac:dyDescent="0.2">
      <c r="B29" s="83"/>
      <c r="C29" s="91"/>
      <c r="D29" s="46"/>
      <c r="E29" s="46"/>
      <c r="F29" s="46"/>
      <c r="G29" s="17" t="s">
        <v>37</v>
      </c>
      <c r="H29" s="18">
        <f>I29+J29+K29+L29+M29+N29</f>
        <v>0</v>
      </c>
      <c r="I29" s="19">
        <v>0</v>
      </c>
      <c r="J29" s="19">
        <v>0</v>
      </c>
      <c r="K29" s="42">
        <v>0</v>
      </c>
      <c r="L29" s="19">
        <v>0</v>
      </c>
      <c r="M29" s="19">
        <v>0</v>
      </c>
      <c r="N29" s="19">
        <v>0</v>
      </c>
      <c r="O29" s="19"/>
      <c r="P29" s="46"/>
      <c r="Q29" s="46"/>
      <c r="R29" s="46"/>
      <c r="S29" s="46"/>
      <c r="T29" s="46"/>
      <c r="U29" s="46"/>
      <c r="V29" s="46"/>
      <c r="W29" s="46"/>
      <c r="X29" s="46"/>
      <c r="Y29" s="9"/>
    </row>
    <row r="30" spans="2:25" ht="50.25" hidden="1" customHeight="1" x14ac:dyDescent="0.2">
      <c r="B30" s="82"/>
      <c r="C30" s="72"/>
      <c r="D30" s="72"/>
      <c r="E30" s="44" t="s">
        <v>31</v>
      </c>
      <c r="F30" s="53"/>
      <c r="G30" s="22"/>
      <c r="H30" s="23"/>
      <c r="I30" s="43"/>
      <c r="J30" s="43"/>
      <c r="K30" s="42"/>
      <c r="L30" s="19"/>
      <c r="M30" s="19"/>
      <c r="N30" s="19">
        <v>0</v>
      </c>
      <c r="O30" s="19"/>
      <c r="P30" s="44"/>
      <c r="Q30" s="44"/>
      <c r="R30" s="44"/>
      <c r="S30" s="44"/>
      <c r="T30" s="44"/>
      <c r="U30" s="44"/>
      <c r="V30" s="44"/>
      <c r="W30" s="44"/>
      <c r="X30" s="44"/>
      <c r="Y30" s="9"/>
    </row>
    <row r="31" spans="2:25" ht="49.5" hidden="1" customHeight="1" x14ac:dyDescent="0.2">
      <c r="B31" s="64"/>
      <c r="C31" s="73"/>
      <c r="D31" s="73"/>
      <c r="E31" s="45"/>
      <c r="F31" s="54"/>
      <c r="G31" s="22"/>
      <c r="H31" s="23"/>
      <c r="I31" s="43"/>
      <c r="J31" s="43"/>
      <c r="K31" s="42"/>
      <c r="L31" s="19"/>
      <c r="M31" s="19"/>
      <c r="N31" s="19">
        <v>0</v>
      </c>
      <c r="O31" s="19"/>
      <c r="P31" s="45"/>
      <c r="Q31" s="45"/>
      <c r="R31" s="45"/>
      <c r="S31" s="45"/>
      <c r="T31" s="45"/>
      <c r="U31" s="45"/>
      <c r="V31" s="45"/>
      <c r="W31" s="45"/>
      <c r="X31" s="45"/>
      <c r="Y31" s="9"/>
    </row>
    <row r="32" spans="2:25" ht="104.25" hidden="1" customHeight="1" x14ac:dyDescent="0.2">
      <c r="B32" s="83"/>
      <c r="C32" s="74"/>
      <c r="D32" s="74"/>
      <c r="E32" s="46"/>
      <c r="F32" s="55"/>
      <c r="G32" s="22"/>
      <c r="H32" s="23"/>
      <c r="I32" s="43"/>
      <c r="J32" s="43"/>
      <c r="K32" s="42"/>
      <c r="L32" s="19"/>
      <c r="M32" s="19"/>
      <c r="N32" s="19">
        <v>0</v>
      </c>
      <c r="O32" s="19"/>
      <c r="P32" s="46"/>
      <c r="Q32" s="46"/>
      <c r="R32" s="46"/>
      <c r="S32" s="46"/>
      <c r="T32" s="46"/>
      <c r="U32" s="46"/>
      <c r="V32" s="46"/>
      <c r="W32" s="46"/>
      <c r="X32" s="46"/>
      <c r="Y32" s="9"/>
    </row>
    <row r="33" spans="1:25" ht="82.5" customHeight="1" x14ac:dyDescent="0.2">
      <c r="B33" s="24" t="s">
        <v>45</v>
      </c>
      <c r="C33" s="44" t="s">
        <v>52</v>
      </c>
      <c r="D33" s="47" t="s">
        <v>30</v>
      </c>
      <c r="E33" s="44" t="s">
        <v>31</v>
      </c>
      <c r="F33" s="47" t="s">
        <v>32</v>
      </c>
      <c r="G33" s="17" t="s">
        <v>33</v>
      </c>
      <c r="H33" s="18">
        <v>135000</v>
      </c>
      <c r="I33" s="19">
        <f>I34+I35</f>
        <v>135000</v>
      </c>
      <c r="J33" s="19">
        <f t="shared" ref="J33:O33" si="7">J34+J35</f>
        <v>0</v>
      </c>
      <c r="K33" s="19">
        <f t="shared" si="7"/>
        <v>0</v>
      </c>
      <c r="L33" s="19">
        <f t="shared" si="7"/>
        <v>0</v>
      </c>
      <c r="M33" s="19">
        <f t="shared" si="7"/>
        <v>0</v>
      </c>
      <c r="N33" s="19">
        <f t="shared" si="7"/>
        <v>0</v>
      </c>
      <c r="O33" s="19">
        <f t="shared" si="7"/>
        <v>0</v>
      </c>
      <c r="P33" s="44" t="s">
        <v>53</v>
      </c>
      <c r="Q33" s="44" t="s">
        <v>54</v>
      </c>
      <c r="R33" s="44">
        <v>61</v>
      </c>
      <c r="S33" s="44">
        <v>61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</row>
    <row r="34" spans="1:25" ht="82.5" customHeight="1" x14ac:dyDescent="0.2">
      <c r="B34" s="24"/>
      <c r="C34" s="45"/>
      <c r="D34" s="45"/>
      <c r="E34" s="45"/>
      <c r="F34" s="45"/>
      <c r="G34" s="17" t="s">
        <v>36</v>
      </c>
      <c r="H34" s="18">
        <v>135000</v>
      </c>
      <c r="I34" s="19">
        <v>135000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:25" ht="82.5" customHeight="1" x14ac:dyDescent="0.2">
      <c r="B35" s="24"/>
      <c r="C35" s="46"/>
      <c r="D35" s="48"/>
      <c r="E35" s="46"/>
      <c r="F35" s="48"/>
      <c r="G35" s="20" t="s">
        <v>37</v>
      </c>
      <c r="H35" s="18" t="s">
        <v>38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46"/>
      <c r="Q35" s="46"/>
      <c r="R35" s="46"/>
      <c r="S35" s="46"/>
      <c r="T35" s="46"/>
      <c r="U35" s="46"/>
      <c r="V35" s="46"/>
      <c r="W35" s="46"/>
      <c r="X35" s="46"/>
      <c r="Y35" s="46"/>
    </row>
    <row r="36" spans="1:25" ht="38.25" customHeight="1" x14ac:dyDescent="0.2">
      <c r="B36" s="24" t="s">
        <v>48</v>
      </c>
      <c r="C36" s="47" t="s">
        <v>55</v>
      </c>
      <c r="D36" s="47" t="s">
        <v>30</v>
      </c>
      <c r="E36" s="44" t="s">
        <v>31</v>
      </c>
      <c r="F36" s="47" t="s">
        <v>32</v>
      </c>
      <c r="G36" s="17" t="s">
        <v>33</v>
      </c>
      <c r="H36" s="18">
        <f>I36+J35+J36+K36+L36</f>
        <v>539487.19999999995</v>
      </c>
      <c r="I36" s="19">
        <f>I37+I38</f>
        <v>5000</v>
      </c>
      <c r="J36" s="19">
        <f t="shared" ref="J36:O36" si="8">J37+J38</f>
        <v>498787.2</v>
      </c>
      <c r="K36" s="19">
        <f t="shared" si="8"/>
        <v>22000</v>
      </c>
      <c r="L36" s="19">
        <f t="shared" si="8"/>
        <v>13700</v>
      </c>
      <c r="M36" s="19">
        <f t="shared" si="8"/>
        <v>0</v>
      </c>
      <c r="N36" s="19">
        <f t="shared" si="8"/>
        <v>0</v>
      </c>
      <c r="O36" s="19">
        <f t="shared" si="8"/>
        <v>0</v>
      </c>
      <c r="P36" s="44" t="s">
        <v>53</v>
      </c>
      <c r="Q36" s="49" t="s">
        <v>54</v>
      </c>
      <c r="R36" s="49">
        <v>325</v>
      </c>
      <c r="S36" s="49">
        <v>61</v>
      </c>
      <c r="T36" s="49">
        <v>61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</row>
    <row r="37" spans="1:25" ht="82.5" customHeight="1" x14ac:dyDescent="0.2">
      <c r="B37" s="24"/>
      <c r="C37" s="45"/>
      <c r="D37" s="45"/>
      <c r="E37" s="45"/>
      <c r="F37" s="45"/>
      <c r="G37" s="17" t="s">
        <v>36</v>
      </c>
      <c r="H37" s="18">
        <f>SUM(I37:N37)</f>
        <v>539487.19999999995</v>
      </c>
      <c r="I37" s="19">
        <v>5000</v>
      </c>
      <c r="J37" s="19">
        <v>498787.2</v>
      </c>
      <c r="K37" s="19">
        <v>22000</v>
      </c>
      <c r="L37" s="19">
        <v>13700</v>
      </c>
      <c r="M37" s="19">
        <v>0</v>
      </c>
      <c r="N37" s="19">
        <v>0</v>
      </c>
      <c r="O37" s="19">
        <v>0</v>
      </c>
      <c r="P37" s="45"/>
      <c r="Q37" s="50"/>
      <c r="R37" s="50"/>
      <c r="S37" s="50"/>
      <c r="T37" s="50"/>
      <c r="U37" s="50"/>
      <c r="V37" s="50"/>
      <c r="W37" s="50"/>
      <c r="X37" s="50"/>
      <c r="Y37" s="50"/>
    </row>
    <row r="38" spans="1:25" ht="82.5" customHeight="1" x14ac:dyDescent="0.2">
      <c r="B38" s="24"/>
      <c r="C38" s="48"/>
      <c r="D38" s="48"/>
      <c r="E38" s="46"/>
      <c r="F38" s="48"/>
      <c r="G38" s="20" t="s">
        <v>37</v>
      </c>
      <c r="H38" s="18">
        <f>SUM(I38:N38)</f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46"/>
      <c r="Q38" s="51"/>
      <c r="R38" s="51"/>
      <c r="S38" s="51"/>
      <c r="T38" s="51"/>
      <c r="U38" s="51"/>
      <c r="V38" s="51"/>
      <c r="W38" s="51"/>
      <c r="X38" s="51"/>
      <c r="Y38" s="51"/>
    </row>
    <row r="39" spans="1:25" ht="145.5" customHeight="1" x14ac:dyDescent="0.2">
      <c r="B39" s="16" t="s">
        <v>56</v>
      </c>
      <c r="C39" s="47" t="s">
        <v>57</v>
      </c>
      <c r="D39" s="47" t="s">
        <v>30</v>
      </c>
      <c r="E39" s="44" t="s">
        <v>31</v>
      </c>
      <c r="F39" s="47" t="s">
        <v>32</v>
      </c>
      <c r="G39" s="25" t="s">
        <v>33</v>
      </c>
      <c r="H39" s="26">
        <f>I39+J39+K39+L39+M39+N39</f>
        <v>17501680.850000001</v>
      </c>
      <c r="I39" s="19">
        <f>I40+I41</f>
        <v>1206336</v>
      </c>
      <c r="J39" s="19">
        <f t="shared" ref="J39:O39" si="9">J40+J41</f>
        <v>0</v>
      </c>
      <c r="K39" s="19">
        <f t="shared" si="9"/>
        <v>9422024.1099999994</v>
      </c>
      <c r="L39" s="19">
        <f t="shared" si="9"/>
        <v>4123320.74</v>
      </c>
      <c r="M39" s="19">
        <f t="shared" si="9"/>
        <v>2500000</v>
      </c>
      <c r="N39" s="19">
        <f t="shared" si="9"/>
        <v>250000</v>
      </c>
      <c r="O39" s="19">
        <f t="shared" si="9"/>
        <v>0</v>
      </c>
      <c r="P39" s="9" t="s">
        <v>58</v>
      </c>
      <c r="Q39" s="9" t="s">
        <v>59</v>
      </c>
      <c r="R39" s="9">
        <v>100</v>
      </c>
      <c r="S39" s="27">
        <v>1</v>
      </c>
      <c r="T39" s="9">
        <v>0</v>
      </c>
      <c r="U39" s="27">
        <v>1</v>
      </c>
      <c r="V39" s="27">
        <v>1</v>
      </c>
      <c r="W39" s="27">
        <v>1</v>
      </c>
      <c r="X39" s="27">
        <v>1</v>
      </c>
      <c r="Y39" s="27">
        <v>1</v>
      </c>
    </row>
    <row r="40" spans="1:25" ht="82.5" customHeight="1" x14ac:dyDescent="0.2">
      <c r="B40" s="28"/>
      <c r="C40" s="45"/>
      <c r="D40" s="45"/>
      <c r="E40" s="45"/>
      <c r="F40" s="45"/>
      <c r="G40" s="25" t="s">
        <v>36</v>
      </c>
      <c r="H40" s="26">
        <f>I40+J40+K40+L40+M40+N40</f>
        <v>4510898.09</v>
      </c>
      <c r="I40" s="19">
        <v>60316.800000000003</v>
      </c>
      <c r="J40" s="19">
        <v>0</v>
      </c>
      <c r="K40" s="19">
        <v>565321.44999999995</v>
      </c>
      <c r="L40" s="19">
        <v>1135259.8400000001</v>
      </c>
      <c r="M40" s="19">
        <v>2500000</v>
      </c>
      <c r="N40" s="19" t="s">
        <v>34</v>
      </c>
      <c r="O40" s="19">
        <v>0</v>
      </c>
      <c r="P40" s="47" t="s">
        <v>60</v>
      </c>
      <c r="Q40" s="47" t="s">
        <v>61</v>
      </c>
      <c r="R40" s="47">
        <v>218</v>
      </c>
      <c r="S40" s="47">
        <v>61</v>
      </c>
      <c r="T40" s="47">
        <v>0</v>
      </c>
      <c r="U40" s="47">
        <v>129</v>
      </c>
      <c r="V40" s="47">
        <v>89</v>
      </c>
      <c r="W40" s="47">
        <v>41</v>
      </c>
      <c r="X40" s="47">
        <v>21</v>
      </c>
      <c r="Y40" s="47" t="s">
        <v>38</v>
      </c>
    </row>
    <row r="41" spans="1:25" ht="82.5" customHeight="1" x14ac:dyDescent="0.2">
      <c r="B41" s="28"/>
      <c r="C41" s="48"/>
      <c r="D41" s="48"/>
      <c r="E41" s="46"/>
      <c r="F41" s="48"/>
      <c r="G41" s="29" t="s">
        <v>37</v>
      </c>
      <c r="H41" s="21">
        <f>I41+J41+K41+L41+M41+N41</f>
        <v>12990782.76</v>
      </c>
      <c r="I41" s="30">
        <v>1146019.2</v>
      </c>
      <c r="J41" s="30">
        <v>0</v>
      </c>
      <c r="K41" s="30">
        <v>8856702.6600000001</v>
      </c>
      <c r="L41" s="30">
        <v>2988060.9</v>
      </c>
      <c r="M41" s="19">
        <v>0</v>
      </c>
      <c r="N41" s="19">
        <v>0</v>
      </c>
      <c r="O41" s="19">
        <v>0</v>
      </c>
      <c r="P41" s="48"/>
      <c r="Q41" s="48"/>
      <c r="R41" s="48"/>
      <c r="S41" s="48"/>
      <c r="T41" s="48"/>
      <c r="U41" s="48"/>
      <c r="V41" s="48"/>
      <c r="W41" s="48"/>
      <c r="X41" s="48"/>
      <c r="Y41" s="48"/>
    </row>
    <row r="42" spans="1:25" ht="151.5" customHeight="1" x14ac:dyDescent="0.2">
      <c r="A42" s="79"/>
      <c r="B42" s="82" t="s">
        <v>62</v>
      </c>
      <c r="C42" s="76" t="s">
        <v>63</v>
      </c>
      <c r="D42" s="44" t="s">
        <v>30</v>
      </c>
      <c r="E42" s="44" t="s">
        <v>31</v>
      </c>
      <c r="F42" s="44" t="s">
        <v>32</v>
      </c>
      <c r="G42" s="25" t="s">
        <v>33</v>
      </c>
      <c r="H42" s="26">
        <f>I42+J42+K42+L42+M42+N42+O42</f>
        <v>11636208.25</v>
      </c>
      <c r="I42" s="19">
        <v>0</v>
      </c>
      <c r="J42" s="19">
        <v>0</v>
      </c>
      <c r="K42" s="19">
        <f>K43+K44</f>
        <v>7204995.6100000003</v>
      </c>
      <c r="L42" s="19">
        <f t="shared" ref="L42:O42" si="10">L43+L44</f>
        <v>1050583.78</v>
      </c>
      <c r="M42" s="19">
        <f t="shared" si="10"/>
        <v>2880628.86</v>
      </c>
      <c r="N42" s="19">
        <f t="shared" si="10"/>
        <v>250000</v>
      </c>
      <c r="O42" s="19">
        <f t="shared" si="10"/>
        <v>250000</v>
      </c>
      <c r="P42" s="69" t="s">
        <v>64</v>
      </c>
      <c r="Q42" s="101" t="s">
        <v>61</v>
      </c>
      <c r="R42" s="44">
        <v>10</v>
      </c>
      <c r="S42" s="101">
        <v>0</v>
      </c>
      <c r="T42" s="101">
        <v>0</v>
      </c>
      <c r="U42" s="44">
        <v>7</v>
      </c>
      <c r="V42" s="82" t="s">
        <v>38</v>
      </c>
      <c r="W42" s="44">
        <v>1</v>
      </c>
      <c r="X42" s="44">
        <v>1</v>
      </c>
      <c r="Y42" s="44">
        <v>1</v>
      </c>
    </row>
    <row r="43" spans="1:25" ht="144" customHeight="1" x14ac:dyDescent="0.2">
      <c r="A43" s="80"/>
      <c r="B43" s="64"/>
      <c r="C43" s="84"/>
      <c r="D43" s="45"/>
      <c r="E43" s="45"/>
      <c r="F43" s="45"/>
      <c r="G43" s="25" t="s">
        <v>36</v>
      </c>
      <c r="H43" s="26">
        <f>I43+J43+K43+L43+M43+N43+O43</f>
        <v>4863512.38</v>
      </c>
      <c r="I43" s="19">
        <v>0</v>
      </c>
      <c r="J43" s="19">
        <v>0</v>
      </c>
      <c r="K43" s="19">
        <v>432299.74</v>
      </c>
      <c r="L43" s="19">
        <v>1050583.78</v>
      </c>
      <c r="M43" s="19">
        <v>2880628.86</v>
      </c>
      <c r="N43" s="19">
        <v>250000</v>
      </c>
      <c r="O43" s="19">
        <v>250000</v>
      </c>
      <c r="P43" s="70"/>
      <c r="Q43" s="102"/>
      <c r="R43" s="45"/>
      <c r="S43" s="102"/>
      <c r="T43" s="102"/>
      <c r="U43" s="45"/>
      <c r="V43" s="64"/>
      <c r="W43" s="45"/>
      <c r="X43" s="45"/>
      <c r="Y43" s="45"/>
    </row>
    <row r="44" spans="1:25" ht="131.25" customHeight="1" x14ac:dyDescent="0.2">
      <c r="A44" s="81"/>
      <c r="B44" s="83"/>
      <c r="C44" s="85"/>
      <c r="D44" s="46"/>
      <c r="E44" s="46"/>
      <c r="F44" s="46"/>
      <c r="G44" s="25" t="s">
        <v>37</v>
      </c>
      <c r="H44" s="26"/>
      <c r="I44" s="19"/>
      <c r="J44" s="19"/>
      <c r="K44" s="19">
        <v>6772695.8700000001</v>
      </c>
      <c r="L44" s="19">
        <v>0</v>
      </c>
      <c r="M44" s="19">
        <v>0</v>
      </c>
      <c r="N44" s="19">
        <v>0</v>
      </c>
      <c r="O44" s="19">
        <v>0</v>
      </c>
      <c r="P44" s="71"/>
      <c r="Q44" s="103"/>
      <c r="R44" s="46"/>
      <c r="S44" s="103"/>
      <c r="T44" s="103"/>
      <c r="U44" s="46"/>
      <c r="V44" s="83"/>
      <c r="W44" s="46"/>
      <c r="X44" s="46"/>
      <c r="Y44" s="46"/>
    </row>
    <row r="45" spans="1:25" ht="106.5" customHeight="1" x14ac:dyDescent="0.25">
      <c r="B45" s="93" t="s">
        <v>65</v>
      </c>
      <c r="C45" s="94"/>
      <c r="D45" s="94"/>
      <c r="E45" s="94"/>
      <c r="F45" s="95"/>
      <c r="G45" s="31" t="s">
        <v>66</v>
      </c>
      <c r="H45" s="32">
        <f>I45+J45+K45+L45+M45+N45+O45</f>
        <v>29815076.300000001</v>
      </c>
      <c r="I45" s="33">
        <f>I46+I47</f>
        <v>1349036</v>
      </c>
      <c r="J45" s="33">
        <f t="shared" ref="J45:O45" si="11">J46+J47</f>
        <v>498787.2</v>
      </c>
      <c r="K45" s="33">
        <f t="shared" si="11"/>
        <v>16649019.720000001</v>
      </c>
      <c r="L45" s="33">
        <f t="shared" si="11"/>
        <v>5187604.5199999996</v>
      </c>
      <c r="M45" s="33">
        <f t="shared" si="11"/>
        <v>5380628.8599999994</v>
      </c>
      <c r="N45" s="33">
        <f t="shared" si="11"/>
        <v>500000</v>
      </c>
      <c r="O45" s="33">
        <f t="shared" si="11"/>
        <v>250000</v>
      </c>
      <c r="P45" s="92" t="s">
        <v>35</v>
      </c>
      <c r="Q45" s="92" t="s">
        <v>27</v>
      </c>
      <c r="R45" s="92" t="s">
        <v>27</v>
      </c>
      <c r="S45" s="92" t="s">
        <v>27</v>
      </c>
      <c r="T45" s="92" t="s">
        <v>27</v>
      </c>
      <c r="U45" s="52" t="s">
        <v>27</v>
      </c>
      <c r="V45" s="92" t="s">
        <v>27</v>
      </c>
      <c r="W45" s="92" t="s">
        <v>27</v>
      </c>
      <c r="X45" s="92" t="s">
        <v>27</v>
      </c>
      <c r="Y45" s="49" t="s">
        <v>27</v>
      </c>
    </row>
    <row r="46" spans="1:25" ht="126" x14ac:dyDescent="0.25">
      <c r="B46" s="96"/>
      <c r="C46" s="94"/>
      <c r="D46" s="94"/>
      <c r="E46" s="94"/>
      <c r="F46" s="97"/>
      <c r="G46" s="31" t="s">
        <v>67</v>
      </c>
      <c r="H46" s="18">
        <f>I46+J46+K46+L46+M46+N46+O46</f>
        <v>10051597.67</v>
      </c>
      <c r="I46" s="19">
        <f>I16</f>
        <v>203016.8</v>
      </c>
      <c r="J46" s="19">
        <f t="shared" ref="J46:O46" si="12">J16</f>
        <v>498787.2</v>
      </c>
      <c r="K46" s="19">
        <f t="shared" si="12"/>
        <v>1019621.19</v>
      </c>
      <c r="L46" s="19">
        <f t="shared" si="12"/>
        <v>2199543.62</v>
      </c>
      <c r="M46" s="19">
        <f t="shared" si="12"/>
        <v>5380628.8599999994</v>
      </c>
      <c r="N46" s="19">
        <f t="shared" si="12"/>
        <v>500000</v>
      </c>
      <c r="O46" s="19">
        <f t="shared" si="12"/>
        <v>250000</v>
      </c>
      <c r="P46" s="50"/>
      <c r="Q46" s="50"/>
      <c r="R46" s="50"/>
      <c r="S46" s="50"/>
      <c r="T46" s="50"/>
      <c r="U46" s="45"/>
      <c r="V46" s="50"/>
      <c r="W46" s="50"/>
      <c r="X46" s="50"/>
      <c r="Y46" s="50"/>
    </row>
    <row r="47" spans="1:25" ht="78.75" x14ac:dyDescent="0.25">
      <c r="B47" s="98"/>
      <c r="C47" s="99"/>
      <c r="D47" s="99"/>
      <c r="E47" s="99"/>
      <c r="F47" s="100"/>
      <c r="G47" s="31" t="s">
        <v>37</v>
      </c>
      <c r="H47" s="18">
        <f>SUM(I47:O47)</f>
        <v>19763478.629999999</v>
      </c>
      <c r="I47" s="19">
        <f>I17</f>
        <v>1146019.2</v>
      </c>
      <c r="J47" s="19">
        <f t="shared" ref="J47:O47" si="13">J17</f>
        <v>0</v>
      </c>
      <c r="K47" s="19">
        <f t="shared" si="13"/>
        <v>15629398.530000001</v>
      </c>
      <c r="L47" s="19">
        <f t="shared" si="13"/>
        <v>2988060.9</v>
      </c>
      <c r="M47" s="19">
        <f t="shared" si="13"/>
        <v>0</v>
      </c>
      <c r="N47" s="19">
        <f t="shared" si="13"/>
        <v>0</v>
      </c>
      <c r="O47" s="19">
        <f t="shared" si="13"/>
        <v>0</v>
      </c>
      <c r="P47" s="51"/>
      <c r="Q47" s="51"/>
      <c r="R47" s="51"/>
      <c r="S47" s="51"/>
      <c r="T47" s="51"/>
      <c r="U47" s="46"/>
      <c r="V47" s="51"/>
      <c r="W47" s="51"/>
      <c r="X47" s="51"/>
      <c r="Y47" s="51"/>
    </row>
    <row r="48" spans="1:25" ht="18.75" x14ac:dyDescent="0.3">
      <c r="B48" s="34"/>
      <c r="C48" s="35"/>
      <c r="D48" s="35"/>
      <c r="E48" s="35"/>
      <c r="F48" s="35"/>
      <c r="G48" s="35"/>
      <c r="H48" s="36"/>
      <c r="I48" s="37"/>
      <c r="J48" s="37"/>
      <c r="K48" s="37"/>
      <c r="L48" s="37"/>
      <c r="M48" s="37"/>
      <c r="N48" s="37"/>
      <c r="O48" s="37"/>
      <c r="P48" s="38"/>
      <c r="Q48" s="35"/>
      <c r="R48" s="35"/>
      <c r="S48" s="35"/>
      <c r="T48" s="35"/>
      <c r="U48" s="35"/>
      <c r="V48" s="35"/>
      <c r="W48" s="35"/>
      <c r="X48" s="39" t="s">
        <v>68</v>
      </c>
      <c r="Y48" s="39"/>
    </row>
    <row r="49" spans="2:25" x14ac:dyDescent="0.2">
      <c r="B49" s="34"/>
      <c r="C49" s="35"/>
      <c r="D49" s="35"/>
      <c r="E49" s="35"/>
      <c r="F49" s="35"/>
      <c r="G49" s="35"/>
      <c r="H49" s="37"/>
      <c r="I49" s="37"/>
      <c r="J49" s="37"/>
      <c r="K49" s="37"/>
      <c r="L49" s="37"/>
      <c r="M49" s="37"/>
      <c r="N49" s="37"/>
      <c r="O49" s="37"/>
      <c r="P49" s="38"/>
      <c r="Q49" s="35"/>
      <c r="R49" s="35"/>
      <c r="S49" s="35"/>
      <c r="T49" s="35"/>
      <c r="U49" s="35"/>
      <c r="V49" s="35"/>
      <c r="W49" s="35"/>
      <c r="X49" s="35"/>
      <c r="Y49" s="35"/>
    </row>
    <row r="50" spans="2:25" x14ac:dyDescent="0.2">
      <c r="B50" s="34"/>
      <c r="C50" s="35"/>
      <c r="D50" s="35"/>
      <c r="E50" s="35"/>
      <c r="F50" s="35"/>
      <c r="G50" s="35"/>
      <c r="H50" s="37"/>
      <c r="I50" s="37"/>
      <c r="J50" s="37"/>
      <c r="K50" s="37"/>
      <c r="L50" s="37"/>
      <c r="M50" s="37"/>
      <c r="N50" s="37"/>
      <c r="O50" s="37"/>
      <c r="P50" s="38"/>
      <c r="Q50" s="35"/>
      <c r="R50" s="35"/>
      <c r="S50" s="35"/>
      <c r="T50" s="35"/>
      <c r="U50" s="35"/>
      <c r="V50" s="35"/>
      <c r="W50" s="35"/>
      <c r="X50" s="35"/>
      <c r="Y50" s="35"/>
    </row>
    <row r="51" spans="2:25" x14ac:dyDescent="0.2">
      <c r="B51" s="34"/>
      <c r="C51" s="35"/>
      <c r="D51" s="35"/>
      <c r="E51" s="35"/>
      <c r="F51" s="35"/>
      <c r="G51" s="35"/>
      <c r="H51" s="37"/>
      <c r="I51" s="37"/>
      <c r="J51" s="37"/>
      <c r="K51" s="37"/>
      <c r="L51" s="37"/>
      <c r="M51" s="37"/>
      <c r="N51" s="37"/>
      <c r="O51" s="37"/>
      <c r="P51" s="38"/>
      <c r="Q51" s="35"/>
      <c r="R51" s="35"/>
      <c r="S51" s="35"/>
      <c r="T51" s="35"/>
      <c r="U51" s="35"/>
      <c r="V51" s="35"/>
      <c r="W51" s="35"/>
      <c r="X51" s="35"/>
      <c r="Y51" s="35"/>
    </row>
    <row r="52" spans="2:25" x14ac:dyDescent="0.2">
      <c r="B52" s="34"/>
      <c r="C52" s="35"/>
      <c r="D52" s="35"/>
      <c r="E52" s="35"/>
      <c r="F52" s="35"/>
      <c r="G52" s="35"/>
      <c r="H52" s="37"/>
      <c r="I52" s="37"/>
      <c r="J52" s="37"/>
      <c r="K52" s="37"/>
      <c r="L52" s="37"/>
      <c r="M52" s="37"/>
      <c r="N52" s="37"/>
      <c r="O52" s="37"/>
      <c r="P52" s="38"/>
      <c r="Q52" s="35"/>
      <c r="R52" s="35"/>
      <c r="S52" s="35"/>
      <c r="T52" s="35"/>
      <c r="U52" s="35"/>
      <c r="V52" s="35"/>
      <c r="W52" s="35"/>
      <c r="X52" s="35"/>
      <c r="Y52" s="35"/>
    </row>
    <row r="53" spans="2:25" x14ac:dyDescent="0.2">
      <c r="B53" s="34"/>
      <c r="C53" s="35"/>
      <c r="D53" s="35"/>
      <c r="E53" s="35"/>
      <c r="F53" s="35"/>
      <c r="G53" s="35"/>
      <c r="H53" s="37"/>
      <c r="I53" s="37"/>
      <c r="J53" s="37"/>
      <c r="K53" s="37"/>
      <c r="L53" s="37"/>
      <c r="M53" s="37"/>
      <c r="N53" s="37"/>
      <c r="O53" s="37"/>
      <c r="P53" s="38"/>
      <c r="Q53" s="35"/>
      <c r="R53" s="35"/>
      <c r="S53" s="35"/>
      <c r="T53" s="35"/>
      <c r="U53" s="35"/>
      <c r="V53" s="35"/>
      <c r="W53" s="35"/>
      <c r="X53" s="35"/>
      <c r="Y53" s="35"/>
    </row>
    <row r="54" spans="2:25" x14ac:dyDescent="0.2">
      <c r="B54" s="34"/>
      <c r="C54" s="35"/>
      <c r="D54" s="35"/>
      <c r="E54" s="35"/>
      <c r="F54" s="35"/>
      <c r="G54" s="35"/>
      <c r="H54" s="37"/>
      <c r="I54" s="37"/>
      <c r="J54" s="37"/>
      <c r="K54" s="37"/>
      <c r="L54" s="37"/>
      <c r="M54" s="37"/>
      <c r="N54" s="37"/>
      <c r="O54" s="37"/>
      <c r="P54" s="38"/>
      <c r="Q54" s="35"/>
      <c r="R54" s="35"/>
      <c r="S54" s="35"/>
      <c r="T54" s="35"/>
      <c r="U54" s="35"/>
      <c r="V54" s="35"/>
      <c r="W54" s="35"/>
      <c r="X54" s="35"/>
      <c r="Y54" s="35"/>
    </row>
    <row r="55" spans="2:25" x14ac:dyDescent="0.2">
      <c r="B55" s="34"/>
      <c r="C55" s="35"/>
      <c r="D55" s="35"/>
      <c r="E55" s="35"/>
      <c r="F55" s="35"/>
      <c r="G55" s="35"/>
      <c r="H55" s="37"/>
      <c r="I55" s="37"/>
      <c r="J55" s="37"/>
      <c r="K55" s="37"/>
      <c r="L55" s="37"/>
      <c r="M55" s="37"/>
      <c r="N55" s="37"/>
      <c r="O55" s="37"/>
      <c r="P55" s="38"/>
      <c r="Q55" s="35"/>
      <c r="R55" s="35"/>
      <c r="S55" s="35"/>
      <c r="T55" s="35"/>
      <c r="U55" s="35"/>
      <c r="V55" s="35"/>
      <c r="W55" s="35"/>
      <c r="X55" s="35"/>
      <c r="Y55" s="35"/>
    </row>
    <row r="56" spans="2:25" x14ac:dyDescent="0.2">
      <c r="B56" s="34"/>
      <c r="C56" s="35"/>
      <c r="D56" s="35"/>
      <c r="E56" s="35"/>
      <c r="F56" s="35"/>
      <c r="G56" s="35"/>
      <c r="H56" s="37"/>
      <c r="I56" s="37"/>
      <c r="J56" s="37"/>
      <c r="K56" s="37"/>
      <c r="L56" s="37"/>
      <c r="M56" s="37"/>
      <c r="N56" s="37"/>
      <c r="O56" s="37"/>
      <c r="P56" s="38"/>
      <c r="Q56" s="35"/>
      <c r="R56" s="35"/>
      <c r="S56" s="35"/>
      <c r="T56" s="35"/>
      <c r="U56" s="35"/>
      <c r="V56" s="35"/>
      <c r="W56" s="35"/>
      <c r="X56" s="35"/>
      <c r="Y56" s="35"/>
    </row>
    <row r="57" spans="2:25" x14ac:dyDescent="0.2">
      <c r="B57" s="34"/>
      <c r="C57" s="35"/>
      <c r="D57" s="35"/>
      <c r="E57" s="35"/>
      <c r="F57" s="35"/>
      <c r="G57" s="35"/>
      <c r="H57" s="37"/>
      <c r="I57" s="37"/>
      <c r="J57" s="37"/>
      <c r="K57" s="37"/>
      <c r="L57" s="37"/>
      <c r="M57" s="37"/>
      <c r="N57" s="37"/>
      <c r="O57" s="37"/>
      <c r="P57" s="38"/>
      <c r="Q57" s="35"/>
      <c r="R57" s="35"/>
      <c r="S57" s="35"/>
      <c r="T57" s="35"/>
      <c r="U57" s="35"/>
      <c r="V57" s="35"/>
      <c r="W57" s="35"/>
      <c r="X57" s="35"/>
      <c r="Y57" s="35"/>
    </row>
    <row r="58" spans="2:25" x14ac:dyDescent="0.2">
      <c r="B58" s="34"/>
      <c r="C58" s="35"/>
      <c r="D58" s="35"/>
      <c r="E58" s="35"/>
      <c r="F58" s="35"/>
      <c r="G58" s="35"/>
      <c r="H58" s="37"/>
      <c r="I58" s="37"/>
      <c r="J58" s="37"/>
      <c r="K58" s="37"/>
      <c r="L58" s="37"/>
      <c r="M58" s="37"/>
      <c r="N58" s="37"/>
      <c r="O58" s="37"/>
      <c r="P58" s="38"/>
      <c r="Q58" s="35"/>
      <c r="R58" s="35"/>
      <c r="S58" s="35"/>
      <c r="T58" s="35"/>
      <c r="U58" s="35"/>
      <c r="V58" s="35"/>
      <c r="W58" s="35"/>
      <c r="X58" s="35"/>
      <c r="Y58" s="35"/>
    </row>
    <row r="59" spans="2:25" x14ac:dyDescent="0.2">
      <c r="B59" s="34"/>
      <c r="C59" s="35"/>
      <c r="D59" s="35"/>
      <c r="E59" s="35"/>
      <c r="F59" s="35"/>
      <c r="G59" s="35"/>
      <c r="H59" s="37"/>
      <c r="I59" s="37"/>
      <c r="J59" s="37"/>
      <c r="K59" s="37"/>
      <c r="L59" s="37"/>
      <c r="M59" s="37"/>
      <c r="N59" s="37"/>
      <c r="O59" s="37"/>
      <c r="P59" s="38"/>
      <c r="Q59" s="35"/>
      <c r="R59" s="35"/>
      <c r="S59" s="35"/>
      <c r="T59" s="35"/>
      <c r="U59" s="35"/>
      <c r="V59" s="35"/>
      <c r="W59" s="35"/>
      <c r="X59" s="35"/>
      <c r="Y59" s="35"/>
    </row>
    <row r="60" spans="2:25" x14ac:dyDescent="0.2">
      <c r="B60" s="34"/>
      <c r="C60" s="35"/>
      <c r="D60" s="35"/>
      <c r="E60" s="35"/>
      <c r="F60" s="35"/>
      <c r="G60" s="35"/>
      <c r="H60" s="37"/>
      <c r="I60" s="37"/>
      <c r="J60" s="37"/>
      <c r="K60" s="37"/>
      <c r="L60" s="37"/>
      <c r="M60" s="37"/>
      <c r="N60" s="37"/>
      <c r="O60" s="37"/>
      <c r="P60" s="38"/>
      <c r="Q60" s="35"/>
      <c r="R60" s="35"/>
      <c r="S60" s="35"/>
      <c r="T60" s="35"/>
      <c r="U60" s="35"/>
      <c r="V60" s="35"/>
      <c r="W60" s="35"/>
      <c r="X60" s="35"/>
      <c r="Y60" s="35"/>
    </row>
    <row r="61" spans="2:25" x14ac:dyDescent="0.2">
      <c r="B61" s="34"/>
      <c r="C61" s="35"/>
      <c r="D61" s="35"/>
      <c r="E61" s="35"/>
      <c r="F61" s="35"/>
      <c r="G61" s="35"/>
      <c r="H61" s="37"/>
      <c r="I61" s="37"/>
      <c r="J61" s="37"/>
      <c r="K61" s="37"/>
      <c r="L61" s="37"/>
      <c r="M61" s="37"/>
      <c r="N61" s="37"/>
      <c r="O61" s="37"/>
      <c r="P61" s="38"/>
      <c r="Q61" s="35"/>
      <c r="R61" s="35"/>
      <c r="S61" s="35"/>
      <c r="T61" s="35"/>
      <c r="U61" s="35"/>
      <c r="V61" s="35"/>
      <c r="W61" s="35"/>
      <c r="X61" s="35"/>
      <c r="Y61" s="35"/>
    </row>
    <row r="62" spans="2:25" x14ac:dyDescent="0.2">
      <c r="B62" s="34"/>
      <c r="C62" s="35"/>
      <c r="D62" s="35"/>
      <c r="E62" s="35"/>
      <c r="F62" s="35"/>
      <c r="G62" s="35"/>
      <c r="H62" s="37"/>
      <c r="I62" s="37"/>
      <c r="J62" s="37"/>
      <c r="K62" s="37"/>
      <c r="L62" s="37"/>
      <c r="M62" s="37"/>
      <c r="N62" s="37"/>
      <c r="O62" s="37"/>
      <c r="P62" s="38"/>
      <c r="Q62" s="35"/>
      <c r="R62" s="35"/>
      <c r="S62" s="35"/>
      <c r="T62" s="35"/>
      <c r="U62" s="35"/>
      <c r="V62" s="35"/>
      <c r="W62" s="35"/>
      <c r="X62" s="35"/>
      <c r="Y62" s="35"/>
    </row>
    <row r="63" spans="2:25" x14ac:dyDescent="0.2">
      <c r="B63" s="34"/>
      <c r="C63" s="35"/>
      <c r="D63" s="35"/>
      <c r="E63" s="35"/>
      <c r="F63" s="35"/>
      <c r="G63" s="35"/>
      <c r="H63" s="37"/>
      <c r="I63" s="37"/>
      <c r="J63" s="37"/>
      <c r="K63" s="37"/>
      <c r="L63" s="37"/>
      <c r="M63" s="37"/>
      <c r="N63" s="37"/>
      <c r="O63" s="37"/>
      <c r="P63" s="35"/>
      <c r="Q63" s="35"/>
      <c r="R63" s="35"/>
      <c r="S63" s="35"/>
      <c r="T63" s="35"/>
      <c r="U63" s="35"/>
      <c r="V63" s="35"/>
      <c r="W63" s="35"/>
      <c r="X63" s="35"/>
      <c r="Y63" s="35"/>
    </row>
    <row r="64" spans="2:25" x14ac:dyDescent="0.2">
      <c r="B64" s="34"/>
      <c r="C64" s="35"/>
      <c r="D64" s="35"/>
      <c r="E64" s="35"/>
      <c r="F64" s="35"/>
      <c r="G64" s="35"/>
      <c r="H64" s="37"/>
      <c r="I64" s="37"/>
      <c r="J64" s="37"/>
      <c r="K64" s="37"/>
      <c r="L64" s="37"/>
      <c r="M64" s="37"/>
      <c r="N64" s="37"/>
      <c r="O64" s="37"/>
      <c r="P64" s="35"/>
      <c r="Q64" s="35"/>
      <c r="R64" s="35"/>
      <c r="S64" s="35"/>
      <c r="T64" s="35"/>
      <c r="U64" s="35"/>
      <c r="V64" s="35"/>
      <c r="W64" s="35"/>
      <c r="X64" s="35"/>
      <c r="Y64" s="35"/>
    </row>
    <row r="65" spans="2:25" x14ac:dyDescent="0.2">
      <c r="B65" s="34"/>
      <c r="C65" s="35"/>
      <c r="D65" s="35"/>
      <c r="E65" s="35"/>
      <c r="F65" s="35"/>
      <c r="G65" s="35"/>
      <c r="H65" s="37"/>
      <c r="I65" s="37"/>
      <c r="J65" s="37"/>
      <c r="K65" s="37"/>
      <c r="L65" s="37"/>
      <c r="M65" s="37"/>
      <c r="N65" s="37"/>
      <c r="O65" s="37"/>
      <c r="P65" s="35"/>
      <c r="Q65" s="35"/>
      <c r="R65" s="35"/>
      <c r="S65" s="35"/>
      <c r="T65" s="35"/>
      <c r="U65" s="35"/>
      <c r="V65" s="35"/>
      <c r="W65" s="35"/>
      <c r="X65" s="35"/>
      <c r="Y65" s="35"/>
    </row>
    <row r="66" spans="2:25" x14ac:dyDescent="0.2">
      <c r="B66" s="34"/>
      <c r="C66" s="35"/>
      <c r="D66" s="35"/>
      <c r="E66" s="35"/>
      <c r="F66" s="35"/>
      <c r="G66" s="35"/>
      <c r="H66" s="37"/>
      <c r="I66" s="37"/>
      <c r="J66" s="37"/>
      <c r="K66" s="37"/>
      <c r="L66" s="37"/>
      <c r="M66" s="37"/>
      <c r="N66" s="37"/>
      <c r="O66" s="37"/>
      <c r="P66" s="35"/>
      <c r="Q66" s="35"/>
      <c r="R66" s="35"/>
      <c r="S66" s="35"/>
      <c r="T66" s="35"/>
      <c r="U66" s="35"/>
      <c r="V66" s="35"/>
      <c r="W66" s="35"/>
      <c r="X66" s="35"/>
      <c r="Y66" s="35"/>
    </row>
    <row r="67" spans="2:25" x14ac:dyDescent="0.2">
      <c r="B67" s="34"/>
      <c r="C67" s="35"/>
      <c r="D67" s="35"/>
      <c r="E67" s="35"/>
      <c r="F67" s="35"/>
      <c r="G67" s="35"/>
      <c r="H67" s="37"/>
      <c r="I67" s="37"/>
      <c r="J67" s="37"/>
      <c r="K67" s="37"/>
      <c r="L67" s="37"/>
      <c r="M67" s="37"/>
      <c r="N67" s="37"/>
      <c r="O67" s="37"/>
      <c r="P67" s="35"/>
      <c r="Q67" s="35"/>
      <c r="R67" s="35"/>
      <c r="S67" s="35"/>
      <c r="T67" s="35"/>
      <c r="U67" s="35"/>
      <c r="V67" s="35"/>
      <c r="W67" s="35"/>
      <c r="X67" s="35"/>
      <c r="Y67" s="35"/>
    </row>
  </sheetData>
  <mergeCells count="169">
    <mergeCell ref="R1:X1"/>
    <mergeCell ref="P45:P47"/>
    <mergeCell ref="B45:F47"/>
    <mergeCell ref="D42:D44"/>
    <mergeCell ref="Q42:Q44"/>
    <mergeCell ref="F42:F44"/>
    <mergeCell ref="Y42:Y44"/>
    <mergeCell ref="X42:X44"/>
    <mergeCell ref="W42:W44"/>
    <mergeCell ref="V42:V44"/>
    <mergeCell ref="U42:U44"/>
    <mergeCell ref="T42:T44"/>
    <mergeCell ref="S42:S44"/>
    <mergeCell ref="R42:R44"/>
    <mergeCell ref="E42:E44"/>
    <mergeCell ref="Y45:Y47"/>
    <mergeCell ref="X45:X47"/>
    <mergeCell ref="W45:W47"/>
    <mergeCell ref="V45:V47"/>
    <mergeCell ref="U45:U47"/>
    <mergeCell ref="T45:T47"/>
    <mergeCell ref="S45:S47"/>
    <mergeCell ref="R45:R47"/>
    <mergeCell ref="Q45:Q47"/>
    <mergeCell ref="A42:A44"/>
    <mergeCell ref="B42:B44"/>
    <mergeCell ref="C42:C44"/>
    <mergeCell ref="B30:B32"/>
    <mergeCell ref="C33:C35"/>
    <mergeCell ref="C30:C32"/>
    <mergeCell ref="B18:B20"/>
    <mergeCell ref="B27:B29"/>
    <mergeCell ref="B21:B23"/>
    <mergeCell ref="B24:B26"/>
    <mergeCell ref="C18:C20"/>
    <mergeCell ref="C27:C29"/>
    <mergeCell ref="C21:C23"/>
    <mergeCell ref="C24:C26"/>
    <mergeCell ref="C36:C38"/>
    <mergeCell ref="C39:C41"/>
    <mergeCell ref="B5:X5"/>
    <mergeCell ref="B6:X6"/>
    <mergeCell ref="P9:Y9"/>
    <mergeCell ref="R10:Y10"/>
    <mergeCell ref="S11:Y11"/>
    <mergeCell ref="P10:P12"/>
    <mergeCell ref="G9:O9"/>
    <mergeCell ref="F9:F12"/>
    <mergeCell ref="D9:E9"/>
    <mergeCell ref="C9:C12"/>
    <mergeCell ref="B9:B12"/>
    <mergeCell ref="D10:D12"/>
    <mergeCell ref="E10:E12"/>
    <mergeCell ref="H10:O10"/>
    <mergeCell ref="G10:G12"/>
    <mergeCell ref="R11:R12"/>
    <mergeCell ref="Q10:Q12"/>
    <mergeCell ref="R2:X2"/>
    <mergeCell ref="B14:N14"/>
    <mergeCell ref="P15:P17"/>
    <mergeCell ref="I11:O11"/>
    <mergeCell ref="H11:H12"/>
    <mergeCell ref="B15:B17"/>
    <mergeCell ref="C15:C17"/>
    <mergeCell ref="P42:P44"/>
    <mergeCell ref="P30:P32"/>
    <mergeCell ref="P27:P29"/>
    <mergeCell ref="P18:P20"/>
    <mergeCell ref="P24:P26"/>
    <mergeCell ref="P21:P23"/>
    <mergeCell ref="P40:P41"/>
    <mergeCell ref="P36:P38"/>
    <mergeCell ref="P33:P35"/>
    <mergeCell ref="D39:D41"/>
    <mergeCell ref="D36:D38"/>
    <mergeCell ref="D33:D35"/>
    <mergeCell ref="D30:D32"/>
    <mergeCell ref="D27:D29"/>
    <mergeCell ref="D18:D20"/>
    <mergeCell ref="D15:D17"/>
    <mergeCell ref="D21:D23"/>
    <mergeCell ref="D24:D26"/>
    <mergeCell ref="Q18:Q20"/>
    <mergeCell ref="Q21:Q23"/>
    <mergeCell ref="Q24:Q26"/>
    <mergeCell ref="Q27:Q29"/>
    <mergeCell ref="Q30:Q32"/>
    <mergeCell ref="R24:R26"/>
    <mergeCell ref="R21:R23"/>
    <mergeCell ref="R18:R20"/>
    <mergeCell ref="R33:R35"/>
    <mergeCell ref="F15:F17"/>
    <mergeCell ref="F18:F20"/>
    <mergeCell ref="F21:F23"/>
    <mergeCell ref="F24:F26"/>
    <mergeCell ref="F27:F29"/>
    <mergeCell ref="F33:F35"/>
    <mergeCell ref="F39:F41"/>
    <mergeCell ref="F36:F38"/>
    <mergeCell ref="F30:F32"/>
    <mergeCell ref="Y18:Y20"/>
    <mergeCell ref="Y21:Y23"/>
    <mergeCell ref="Y40:Y41"/>
    <mergeCell ref="Y36:Y38"/>
    <mergeCell ref="Y33:Y35"/>
    <mergeCell ref="X40:X41"/>
    <mergeCell ref="X36:X38"/>
    <mergeCell ref="X33:X35"/>
    <mergeCell ref="X30:X32"/>
    <mergeCell ref="X27:X29"/>
    <mergeCell ref="X21:X23"/>
    <mergeCell ref="X24:X26"/>
    <mergeCell ref="X18:X20"/>
    <mergeCell ref="U40:U41"/>
    <mergeCell ref="U36:U38"/>
    <mergeCell ref="U33:U35"/>
    <mergeCell ref="T40:T41"/>
    <mergeCell ref="U30:U32"/>
    <mergeCell ref="U27:U29"/>
    <mergeCell ref="U24:U26"/>
    <mergeCell ref="U21:U23"/>
    <mergeCell ref="U18:U20"/>
    <mergeCell ref="T36:T38"/>
    <mergeCell ref="T33:T35"/>
    <mergeCell ref="T30:T32"/>
    <mergeCell ref="T27:T29"/>
    <mergeCell ref="T24:T26"/>
    <mergeCell ref="T21:T23"/>
    <mergeCell ref="T18:T20"/>
    <mergeCell ref="V18:V20"/>
    <mergeCell ref="W18:W20"/>
    <mergeCell ref="W21:W23"/>
    <mergeCell ref="W24:W26"/>
    <mergeCell ref="W27:W29"/>
    <mergeCell ref="W30:W32"/>
    <mergeCell ref="W33:W35"/>
    <mergeCell ref="W36:W38"/>
    <mergeCell ref="W40:W41"/>
    <mergeCell ref="V21:V23"/>
    <mergeCell ref="V24:V26"/>
    <mergeCell ref="V27:V29"/>
    <mergeCell ref="V30:V32"/>
    <mergeCell ref="V33:V35"/>
    <mergeCell ref="V36:V38"/>
    <mergeCell ref="V40:V41"/>
    <mergeCell ref="E15:E17"/>
    <mergeCell ref="E24:E26"/>
    <mergeCell ref="E27:E29"/>
    <mergeCell ref="E21:E23"/>
    <mergeCell ref="S40:S41"/>
    <mergeCell ref="S36:S38"/>
    <mergeCell ref="S33:S35"/>
    <mergeCell ref="S21:S23"/>
    <mergeCell ref="S18:S20"/>
    <mergeCell ref="S24:S26"/>
    <mergeCell ref="S30:S32"/>
    <mergeCell ref="S27:S29"/>
    <mergeCell ref="E39:E41"/>
    <mergeCell ref="E36:E38"/>
    <mergeCell ref="E33:E35"/>
    <mergeCell ref="E30:E32"/>
    <mergeCell ref="E18:E20"/>
    <mergeCell ref="R36:R38"/>
    <mergeCell ref="R40:R41"/>
    <mergeCell ref="Q40:Q41"/>
    <mergeCell ref="Q36:Q38"/>
    <mergeCell ref="Q33:Q35"/>
    <mergeCell ref="R30:R32"/>
    <mergeCell ref="R27:R29"/>
  </mergeCells>
  <pageMargins left="0.78740157480314965" right="0.78740157480314965" top="1.1811023622047245" bottom="0.59055118110236227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x14ac:dyDescent="0.2"/>
  <sheetData/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структура</vt:lpstr>
      <vt:lpstr>Лист1</vt:lpstr>
      <vt:lpstr>структура!Область_печати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Олеся</cp:lastModifiedBy>
  <cp:lastPrinted>2024-08-14T09:28:58Z</cp:lastPrinted>
  <dcterms:created xsi:type="dcterms:W3CDTF">2024-05-03T08:23:44Z</dcterms:created>
  <dcterms:modified xsi:type="dcterms:W3CDTF">2024-08-14T09:29:44Z</dcterms:modified>
</cp:coreProperties>
</file>