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585" windowWidth="15480" windowHeight="10470"/>
  </bookViews>
  <sheets>
    <sheet name="Лист1" sheetId="1" r:id="rId1"/>
    <sheet name="Лист2" sheetId="2" r:id="rId2"/>
    <sheet name="Лист3" sheetId="3" r:id="rId3"/>
    <sheet name="Отчет о совместимости" sheetId="4" r:id="rId4"/>
  </sheets>
  <calcPr calcId="145621"/>
</workbook>
</file>

<file path=xl/calcChain.xml><?xml version="1.0" encoding="utf-8"?>
<calcChain xmlns="http://schemas.openxmlformats.org/spreadsheetml/2006/main">
  <c r="I111" i="1" l="1"/>
  <c r="J111" i="1"/>
  <c r="K111" i="1"/>
  <c r="L111" i="1"/>
  <c r="M111" i="1"/>
  <c r="N111" i="1"/>
  <c r="O111" i="1"/>
  <c r="H111" i="1"/>
  <c r="I110" i="1"/>
  <c r="J110" i="1"/>
  <c r="K110" i="1"/>
  <c r="L110" i="1"/>
  <c r="M110" i="1"/>
  <c r="N110" i="1"/>
  <c r="O110" i="1"/>
  <c r="H110" i="1"/>
  <c r="I14" i="1"/>
  <c r="J14" i="1"/>
  <c r="K14" i="1"/>
  <c r="L14" i="1"/>
  <c r="M14" i="1"/>
  <c r="N14" i="1"/>
  <c r="O14" i="1"/>
  <c r="H14" i="1"/>
  <c r="I13" i="1"/>
  <c r="J13" i="1"/>
  <c r="K13" i="1"/>
  <c r="L13" i="1"/>
  <c r="M13" i="1"/>
  <c r="N13" i="1"/>
  <c r="O13" i="1"/>
  <c r="H13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8" i="1"/>
  <c r="G59" i="1"/>
  <c r="G30" i="1"/>
  <c r="G29" i="1"/>
  <c r="G28" i="1"/>
  <c r="G23" i="1"/>
  <c r="G22" i="1"/>
  <c r="G21" i="1"/>
  <c r="G20" i="1"/>
  <c r="G19" i="1"/>
  <c r="G18" i="1"/>
  <c r="G17" i="1"/>
  <c r="M15" i="1"/>
  <c r="G16" i="1"/>
  <c r="G15" i="1"/>
  <c r="G14" i="1"/>
  <c r="H12" i="1"/>
  <c r="G13" i="1" l="1"/>
  <c r="G12" i="1" s="1"/>
  <c r="N91" i="1" l="1"/>
  <c r="N88" i="1"/>
  <c r="N85" i="1"/>
  <c r="N82" i="1"/>
  <c r="N79" i="1"/>
  <c r="N76" i="1"/>
  <c r="N73" i="1"/>
  <c r="N70" i="1"/>
  <c r="N67" i="1"/>
  <c r="N64" i="1"/>
  <c r="N61" i="1"/>
  <c r="N58" i="1"/>
  <c r="N30" i="1"/>
  <c r="N29" i="1"/>
  <c r="N21" i="1"/>
  <c r="N18" i="1"/>
  <c r="N15" i="1"/>
  <c r="N109" i="1" l="1"/>
  <c r="N12" i="1"/>
  <c r="N28" i="1"/>
  <c r="L29" i="1" l="1"/>
  <c r="M91" i="1" l="1"/>
  <c r="M88" i="1"/>
  <c r="M85" i="1"/>
  <c r="M82" i="1"/>
  <c r="M79" i="1"/>
  <c r="M76" i="1"/>
  <c r="M73" i="1"/>
  <c r="M70" i="1"/>
  <c r="M67" i="1"/>
  <c r="M64" i="1"/>
  <c r="M61" i="1"/>
  <c r="M58" i="1"/>
  <c r="M30" i="1"/>
  <c r="M29" i="1"/>
  <c r="M21" i="1"/>
  <c r="M18" i="1"/>
  <c r="M12" i="1"/>
  <c r="M109" i="1" l="1"/>
  <c r="M28" i="1"/>
  <c r="K29" i="1"/>
  <c r="O91" i="1"/>
  <c r="L91" i="1"/>
  <c r="K91" i="1"/>
  <c r="J91" i="1"/>
  <c r="I91" i="1"/>
  <c r="H91" i="1"/>
  <c r="I29" i="1" l="1"/>
  <c r="I30" i="1"/>
  <c r="O88" i="1" l="1"/>
  <c r="L88" i="1"/>
  <c r="K88" i="1"/>
  <c r="J88" i="1"/>
  <c r="I88" i="1"/>
  <c r="H88" i="1"/>
  <c r="O79" i="1"/>
  <c r="L79" i="1"/>
  <c r="K79" i="1"/>
  <c r="J79" i="1"/>
  <c r="I79" i="1"/>
  <c r="H79" i="1"/>
  <c r="H22" i="1" l="1"/>
  <c r="O21" i="1"/>
  <c r="L21" i="1"/>
  <c r="K21" i="1"/>
  <c r="J21" i="1"/>
  <c r="I21" i="1"/>
  <c r="H21" i="1" l="1"/>
  <c r="O82" i="1"/>
  <c r="L82" i="1"/>
  <c r="K82" i="1"/>
  <c r="J82" i="1"/>
  <c r="I82" i="1"/>
  <c r="H82" i="1"/>
  <c r="H62" i="1" l="1"/>
  <c r="J29" i="1" l="1"/>
  <c r="O29" i="1"/>
  <c r="H29" i="1"/>
  <c r="O85" i="1"/>
  <c r="L85" i="1"/>
  <c r="K85" i="1"/>
  <c r="J85" i="1"/>
  <c r="I85" i="1"/>
  <c r="H85" i="1"/>
  <c r="H63" i="1" l="1"/>
  <c r="O61" i="1"/>
  <c r="L61" i="1"/>
  <c r="K61" i="1"/>
  <c r="J61" i="1"/>
  <c r="I61" i="1"/>
  <c r="H30" i="1"/>
  <c r="O73" i="1"/>
  <c r="L73" i="1"/>
  <c r="K73" i="1"/>
  <c r="J73" i="1"/>
  <c r="I73" i="1"/>
  <c r="H73" i="1"/>
  <c r="O70" i="1"/>
  <c r="L70" i="1"/>
  <c r="K70" i="1"/>
  <c r="J70" i="1"/>
  <c r="I70" i="1"/>
  <c r="H70" i="1"/>
  <c r="O67" i="1"/>
  <c r="L67" i="1"/>
  <c r="K67" i="1"/>
  <c r="J67" i="1"/>
  <c r="I67" i="1"/>
  <c r="H67" i="1"/>
  <c r="O76" i="1"/>
  <c r="L76" i="1"/>
  <c r="K76" i="1"/>
  <c r="J76" i="1"/>
  <c r="I76" i="1"/>
  <c r="H76" i="1"/>
  <c r="O64" i="1"/>
  <c r="L64" i="1"/>
  <c r="K64" i="1"/>
  <c r="J64" i="1"/>
  <c r="I64" i="1"/>
  <c r="H64" i="1"/>
  <c r="H61" i="1" l="1"/>
  <c r="O15" i="1"/>
  <c r="L15" i="1"/>
  <c r="K15" i="1"/>
  <c r="J15" i="1"/>
  <c r="I15" i="1"/>
  <c r="H15" i="1"/>
  <c r="O18" i="1"/>
  <c r="L18" i="1"/>
  <c r="K18" i="1"/>
  <c r="J18" i="1"/>
  <c r="I18" i="1"/>
  <c r="H18" i="1"/>
  <c r="J30" i="1" l="1"/>
  <c r="H28" i="1"/>
  <c r="K12" i="1"/>
  <c r="L12" i="1"/>
  <c r="O12" i="1"/>
  <c r="O58" i="1"/>
  <c r="L58" i="1"/>
  <c r="K58" i="1"/>
  <c r="J58" i="1"/>
  <c r="I58" i="1"/>
  <c r="H58" i="1"/>
  <c r="G111" i="1" l="1"/>
  <c r="J12" i="1"/>
  <c r="I12" i="1"/>
  <c r="H109" i="1"/>
  <c r="I28" i="1"/>
  <c r="J28" i="1"/>
  <c r="L30" i="1"/>
  <c r="K30" i="1"/>
  <c r="K28" i="1" s="1"/>
  <c r="O30" i="1"/>
  <c r="G110" i="1" l="1"/>
  <c r="G109" i="1" s="1"/>
  <c r="O28" i="1"/>
  <c r="O109" i="1"/>
  <c r="L109" i="1"/>
  <c r="J109" i="1"/>
  <c r="L28" i="1"/>
  <c r="I109" i="1"/>
  <c r="K109" i="1" l="1"/>
</calcChain>
</file>

<file path=xl/sharedStrings.xml><?xml version="1.0" encoding="utf-8"?>
<sst xmlns="http://schemas.openxmlformats.org/spreadsheetml/2006/main" count="202" uniqueCount="86">
  <si>
    <t>Наименование показателя</t>
  </si>
  <si>
    <t>Срок реализации</t>
  </si>
  <si>
    <t>с (год)</t>
  </si>
  <si>
    <t>по (год)</t>
  </si>
  <si>
    <t>Соисполнитель основного мероприятия</t>
  </si>
  <si>
    <t>Финансовое обеспечение</t>
  </si>
  <si>
    <t>Источник</t>
  </si>
  <si>
    <t>Всего</t>
  </si>
  <si>
    <t>в том числе по годам реализации муниципальной подпрограммы</t>
  </si>
  <si>
    <t>Целевые индикаторы реализации мероприятия (группы мероприятий) муниципальной подпрограммы</t>
  </si>
  <si>
    <t>Наименование</t>
  </si>
  <si>
    <t>Единица измерения</t>
  </si>
  <si>
    <t>Отдел капитального строительства Администрации муниципального района Омской области</t>
  </si>
  <si>
    <t>Всего, из них расходы за счёт:</t>
  </si>
  <si>
    <t>Значение</t>
  </si>
  <si>
    <t>1. Налоговых и неналоговых доходов, поступлений нецелевого характера из областного бюджета</t>
  </si>
  <si>
    <t>СТРУКТУРА</t>
  </si>
  <si>
    <t>пунктов</t>
  </si>
  <si>
    <t>доля протяженности автомобильных дорог, не отвечающих нормативным требованиям, от общей протяженности автомобильных дорог</t>
  </si>
  <si>
    <t>площадь автомобильных дорог с твердым покрытием, в отношении которых произведен ремонт</t>
  </si>
  <si>
    <t>кв.м</t>
  </si>
  <si>
    <t>№ п/п</t>
  </si>
  <si>
    <t>1.1.</t>
  </si>
  <si>
    <t>2.1.</t>
  </si>
  <si>
    <t>ИТОГО по ПП</t>
  </si>
  <si>
    <t>Объем (рублей)</t>
  </si>
  <si>
    <t xml:space="preserve"> подпрограммы "Развитие автомобильных дорог и транспортного обслуживания  населения в границах Тарского муниципального района"</t>
  </si>
  <si>
    <t>Цель ПП - Полное и качественное удовлетворение потребностей социальной сферы и секторов экономики в транспортных услугах, развитие дорожно-транспортной системы района</t>
  </si>
  <si>
    <t>Задача 1 ПП - создание условий для стимулирования социально-экономического развития Тарского района, повышения конкурентоспособности товаров и услуг за счет эффективного использования финансовых ресурсов для развития автомобильных дорог, снижения транспортных издержек, а также повышения безопасности дорожного движения на уровне, обеспечивающем устойчивую работу автомобильного транспорта</t>
  </si>
  <si>
    <t>х</t>
  </si>
  <si>
    <t>2. Поступлений целевого характера из бюджетов других уровней</t>
  </si>
  <si>
    <t>Основное мероприятие 1 ПП - 
Организация транспортного обслуживания населения в границах Тарского муниципального района</t>
  </si>
  <si>
    <t>Отчет о совместимости для Приложение к ПП Структура.xls</t>
  </si>
  <si>
    <t>Дата отчета: 15.01.2016 10:24</t>
  </si>
  <si>
    <t>Некоторые свойства данной книги не поддерживаются более ранними версиями Excel. Сохранение книги в формате более ранней версии приведет к потере или ограничению функциональности этих свойств.</t>
  </si>
  <si>
    <t>Несущественная потеря точности</t>
  </si>
  <si>
    <t>Число экземпляров</t>
  </si>
  <si>
    <t>Некоторые ячейки или стили в этой книге содержат форматирование, не поддерживаемое выбранным форматом файла. Эти форматы будут преобразованы в наиболее близкий из имеющихся форматов.</t>
  </si>
  <si>
    <t>Основное мероприятие 2 ПП - 
Обеспечение населенных пунктов круглогодичной связью по автомобильным дорогам</t>
  </si>
  <si>
    <t>2.3.</t>
  </si>
  <si>
    <t>2020 год</t>
  </si>
  <si>
    <t>2021 год</t>
  </si>
  <si>
    <t>2022 год</t>
  </si>
  <si>
    <t>2023 год</t>
  </si>
  <si>
    <t>2024 год</t>
  </si>
  <si>
    <t>2025 год</t>
  </si>
  <si>
    <r>
      <t xml:space="preserve">Задача 2 ПП - обеспечение населенных пунктов круглогодичной связью по автомобильным дорогам </t>
    </r>
    <r>
      <rPr>
        <sz val="11"/>
        <rFont val="Times New Roman"/>
        <family val="1"/>
        <charset val="204"/>
      </rPr>
      <t>с твердым и усовершенствованным покрытием</t>
    </r>
  </si>
  <si>
    <t xml:space="preserve">количество населенных пунктов, обеспеченных круглогодичной связью по автомобильным дорогам </t>
  </si>
  <si>
    <t xml:space="preserve">мероприятие 1 ОМ 2 ПП -Капитальный ремонт и ремонт автомобильных дорог </t>
  </si>
  <si>
    <t>мероприятие 1 ОМ 1 ПП - 
Предоставление субсидий на осуществление перевозок пассажиров в границах Тарского муниципального района</t>
  </si>
  <si>
    <t>1.2.</t>
  </si>
  <si>
    <t>количество перевозчиков, получающие субсидию по перевозке учащихся</t>
  </si>
  <si>
    <t>шт</t>
  </si>
  <si>
    <t>2.2.</t>
  </si>
  <si>
    <t>мероприятие 2 ОМ 2 ПП -Капитальный ремонт, ремонт автомобильных дорог общего пользования муниципального значения</t>
  </si>
  <si>
    <t>2.2.1.</t>
  </si>
  <si>
    <t>2.2.2.</t>
  </si>
  <si>
    <t>2.2.4.</t>
  </si>
  <si>
    <t>2.2.5.</t>
  </si>
  <si>
    <t>2.2.3.</t>
  </si>
  <si>
    <t xml:space="preserve">мероприятие 2.2.1. ОМ 2 ПП -Ремонт автомобильной дороги в с. Коренево по ул. Молодежная </t>
  </si>
  <si>
    <t>мероприятие 2.2.2. ОМ 2 ПП -Ремонт автомобильной дороги в с. Ложниково по ул. Зеленая (1 этап)</t>
  </si>
  <si>
    <t>мероприятие 2.2.3. ОМ 2 ПП -Ремонт автомобильной дороги в с. Нагорное по ул. Центральная от д. № 31 В до № 27, ул. Московская от д.№ 11 до ул. Центральная</t>
  </si>
  <si>
    <t>мероприятие 2.2.4. ОМ 2 ПП -Ремонт автомобильной дороги в д. Бородихино  ул. Береговая от д. № 55 до №65</t>
  </si>
  <si>
    <t>мероприятие 2.2.5. ОМ 2 ПП -Ремонт автомобильной дороги в с. Нагорное от дамбы до дома №18 по ул. Центральная</t>
  </si>
  <si>
    <t>2.2.6.</t>
  </si>
  <si>
    <t>мероприятие 2.2.6. ОМ 2 ПП: Разработка проектно-сметной документации по объекту "Строительство автомобильной дороги к СПК "Литковский" Тарского района Омской области"</t>
  </si>
  <si>
    <t>количество проектов</t>
  </si>
  <si>
    <t>Приложение №1 к  подпрограмме  "Развитие автомобильных дорог и транспортного обслуживания  населения в границах Тарского муниципального района"</t>
  </si>
  <si>
    <t>1.3.</t>
  </si>
  <si>
    <t>мероприятие 2 ОМ 1 ПП - 
Осуществление перевозок пассажиров в границах Тарского муниципального района</t>
  </si>
  <si>
    <t>мероприятие 3 ОМ 1 ПП - 
Исполнение государственных полномочий Омской области  по определению исполнителей услуг по перемещению транспортных средств на специализированную стоянку, и их хранению и возврату</t>
  </si>
  <si>
    <t xml:space="preserve">Выплата заработной платы по исполнению услуги по перемещению транспортных средств на специализированную стоянку, и их хранению и возврату </t>
  </si>
  <si>
    <t>процентов</t>
  </si>
  <si>
    <t>количество паспортов</t>
  </si>
  <si>
    <t>2.4.</t>
  </si>
  <si>
    <t>мероприятие 4 ОМ 2 ПП: 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 и обеспечение безопасности дорожного движения на них</t>
  </si>
  <si>
    <t>2.5.</t>
  </si>
  <si>
    <t>мероприятие 5 ОМ 2 ПП: Предоставление межбюджетных трансфертов на осуществление полномочий в сфере дорожной деятельности</t>
  </si>
  <si>
    <t>мероприятие 3 ОМ 2 ПП: Разработка технических паспортов автомобильных дорог общего пользования местного значения в Тарском муниципальном районе</t>
  </si>
  <si>
    <t>площадь автомобильных дорог местного значения, в отношении которых будет произведен ремонт</t>
  </si>
  <si>
    <t>тыс.кв.м</t>
  </si>
  <si>
    <t>2.6.</t>
  </si>
  <si>
    <t>мероприятие 6 ОМ 2 ПП: Ремонт деревяноого автомобильного моста через р. Ермаковка на автомобильной дороге местного значения Тарского муниципального района Ермаковка-Новоермаковка (от "Ермаковка-"Тара-Васисс")</t>
  </si>
  <si>
    <t>2026 год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</si>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</sst>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0.000"/>
    <numFmt numFmtId="166" formatCode="0.0"/>
  </numFmts>
  <fonts count="11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6" fillId="0" borderId="0" applyFont="0" applyFill="0" applyBorder="0" applyAlignment="0" applyProtection="0"/>
  </cellStyleXfs>
  <cellXfs count="107">
    <xf numFmtId="0" fontId="0" fillId="0" borderId="0" xfId="0"/>
    <xf numFmtId="164" fontId="2" fillId="0" borderId="1" xfId="1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/>
    </xf>
    <xf numFmtId="0" fontId="0" fillId="0" borderId="0" xfId="0" applyFill="1"/>
    <xf numFmtId="0" fontId="1" fillId="0" borderId="2" xfId="0" applyFont="1" applyFill="1" applyBorder="1"/>
    <xf numFmtId="0" fontId="1" fillId="0" borderId="2" xfId="0" applyFont="1" applyFill="1" applyBorder="1" applyAlignment="1">
      <alignment wrapText="1"/>
    </xf>
    <xf numFmtId="0" fontId="2" fillId="0" borderId="2" xfId="0" applyFont="1" applyFill="1" applyBorder="1" applyAlignment="1">
      <alignment horizontal="center"/>
    </xf>
    <xf numFmtId="0" fontId="0" fillId="0" borderId="0" xfId="0" applyFont="1" applyFill="1"/>
    <xf numFmtId="164" fontId="2" fillId="0" borderId="2" xfId="1" applyFont="1" applyFill="1" applyBorder="1" applyAlignment="1">
      <alignment horizontal="center" vertical="top" wrapText="1"/>
    </xf>
    <xf numFmtId="164" fontId="2" fillId="0" borderId="2" xfId="1" applyFont="1" applyFill="1" applyBorder="1" applyAlignment="1">
      <alignment horizontal="center" vertical="top"/>
    </xf>
    <xf numFmtId="0" fontId="5" fillId="0" borderId="0" xfId="0" applyFont="1" applyFill="1"/>
    <xf numFmtId="0" fontId="2" fillId="0" borderId="3" xfId="0" applyFont="1" applyFill="1" applyBorder="1" applyAlignment="1">
      <alignment horizontal="center" wrapText="1"/>
    </xf>
    <xf numFmtId="164" fontId="3" fillId="0" borderId="2" xfId="1" applyFont="1" applyFill="1" applyBorder="1" applyAlignment="1">
      <alignment horizontal="center" vertical="top" wrapText="1"/>
    </xf>
    <xf numFmtId="164" fontId="2" fillId="0" borderId="1" xfId="1" applyFont="1" applyFill="1" applyBorder="1" applyAlignment="1">
      <alignment horizontal="center" vertical="top" wrapText="1"/>
    </xf>
    <xf numFmtId="164" fontId="8" fillId="0" borderId="0" xfId="0" applyNumberFormat="1" applyFont="1" applyAlignment="1">
      <alignment vertical="top" wrapText="1"/>
    </xf>
    <xf numFmtId="0" fontId="8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164" fontId="0" fillId="0" borderId="0" xfId="0" applyNumberFormat="1" applyAlignment="1">
      <alignment vertical="top" wrapText="1"/>
    </xf>
    <xf numFmtId="164" fontId="0" fillId="0" borderId="5" xfId="0" applyNumberForma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164" fontId="8" fillId="0" borderId="0" xfId="0" applyNumberFormat="1" applyFont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9" fillId="0" borderId="0" xfId="0" applyFont="1" applyFill="1"/>
    <xf numFmtId="0" fontId="3" fillId="0" borderId="2" xfId="0" applyFont="1" applyFill="1" applyBorder="1" applyAlignment="1">
      <alignment horizontal="left" wrapText="1"/>
    </xf>
    <xf numFmtId="164" fontId="3" fillId="0" borderId="2" xfId="1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left" wrapText="1"/>
    </xf>
    <xf numFmtId="164" fontId="3" fillId="0" borderId="4" xfId="1" applyFont="1" applyFill="1" applyBorder="1" applyAlignment="1">
      <alignment horizontal="center" vertical="top"/>
    </xf>
    <xf numFmtId="164" fontId="3" fillId="0" borderId="4" xfId="1" applyFont="1" applyFill="1" applyBorder="1" applyAlignment="1">
      <alignment horizontal="center" vertical="top" wrapText="1"/>
    </xf>
    <xf numFmtId="164" fontId="3" fillId="2" borderId="2" xfId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/>
    </xf>
    <xf numFmtId="164" fontId="2" fillId="2" borderId="1" xfId="1" applyFont="1" applyFill="1" applyBorder="1" applyAlignment="1">
      <alignment horizontal="center" vertical="top" wrapText="1"/>
    </xf>
    <xf numFmtId="0" fontId="0" fillId="2" borderId="0" xfId="0" applyFill="1"/>
    <xf numFmtId="0" fontId="1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horizontal="center"/>
    </xf>
    <xf numFmtId="164" fontId="2" fillId="2" borderId="2" xfId="1" applyFont="1" applyFill="1" applyBorder="1" applyAlignment="1">
      <alignment horizontal="center" vertical="top" wrapText="1"/>
    </xf>
    <xf numFmtId="164" fontId="3" fillId="2" borderId="4" xfId="1" applyFont="1" applyFill="1" applyBorder="1" applyAlignment="1">
      <alignment horizontal="center" vertical="top" wrapText="1"/>
    </xf>
    <xf numFmtId="164" fontId="2" fillId="2" borderId="1" xfId="1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left" wrapText="1"/>
    </xf>
    <xf numFmtId="0" fontId="3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 wrapText="1"/>
    </xf>
    <xf numFmtId="0" fontId="2" fillId="0" borderId="1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11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0" fillId="0" borderId="4" xfId="0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1" fillId="2" borderId="4" xfId="0" applyFont="1" applyFill="1" applyBorder="1" applyAlignment="1">
      <alignment horizontal="center" vertical="top" wrapText="1"/>
    </xf>
    <xf numFmtId="0" fontId="1" fillId="2" borderId="1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1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1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2" fillId="0" borderId="1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/>
    </xf>
    <xf numFmtId="0" fontId="9" fillId="0" borderId="11" xfId="0" applyFont="1" applyFill="1" applyBorder="1" applyAlignment="1">
      <alignment horizontal="center"/>
    </xf>
    <xf numFmtId="0" fontId="10" fillId="0" borderId="4" xfId="0" applyFont="1" applyFill="1" applyBorder="1" applyAlignment="1">
      <alignment horizontal="center" vertical="top" wrapText="1"/>
    </xf>
    <xf numFmtId="0" fontId="10" fillId="0" borderId="1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wrapText="1"/>
    </xf>
    <xf numFmtId="0" fontId="3" fillId="0" borderId="1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2" fillId="0" borderId="0" xfId="0" applyFont="1" applyFill="1" applyAlignment="1">
      <alignment horizontal="left" wrapText="1"/>
    </xf>
    <xf numFmtId="0" fontId="0" fillId="0" borderId="0" xfId="0" applyFill="1" applyAlignment="1">
      <alignment horizontal="right"/>
    </xf>
    <xf numFmtId="0" fontId="4" fillId="0" borderId="0" xfId="0" applyFont="1" applyFill="1" applyAlignment="1">
      <alignment horizontal="center"/>
    </xf>
    <xf numFmtId="0" fontId="1" fillId="0" borderId="2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/>
    </xf>
    <xf numFmtId="166" fontId="2" fillId="0" borderId="4" xfId="0" applyNumberFormat="1" applyFont="1" applyFill="1" applyBorder="1" applyAlignment="1">
      <alignment horizontal="center"/>
    </xf>
    <xf numFmtId="166" fontId="2" fillId="0" borderId="11" xfId="0" applyNumberFormat="1" applyFont="1" applyFill="1" applyBorder="1" applyAlignment="1">
      <alignment horizontal="center"/>
    </xf>
    <xf numFmtId="166" fontId="2" fillId="0" borderId="1" xfId="0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horizontal="left"/>
    </xf>
    <xf numFmtId="165" fontId="2" fillId="0" borderId="4" xfId="0" applyNumberFormat="1" applyFont="1" applyFill="1" applyBorder="1" applyAlignment="1">
      <alignment horizontal="center"/>
    </xf>
    <xf numFmtId="165" fontId="2" fillId="0" borderId="11" xfId="0" applyNumberFormat="1" applyFont="1" applyFill="1" applyBorder="1" applyAlignment="1">
      <alignment horizontal="center"/>
    </xf>
    <xf numFmtId="165" fontId="2" fillId="0" borderId="1" xfId="0" applyNumberFormat="1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1" fillId="0" borderId="13" xfId="0" applyFont="1" applyFill="1" applyBorder="1" applyAlignment="1">
      <alignment horizontal="center" vertical="top" wrapText="1"/>
    </xf>
    <xf numFmtId="0" fontId="1" fillId="0" borderId="12" xfId="0" applyFont="1" applyFill="1" applyBorder="1" applyAlignment="1">
      <alignment horizontal="center" vertical="top" wrapText="1"/>
    </xf>
    <xf numFmtId="0" fontId="1" fillId="0" borderId="14" xfId="0" applyFont="1" applyFill="1" applyBorder="1" applyAlignment="1">
      <alignment horizontal="center" vertical="top" wrapText="1"/>
    </xf>
    <xf numFmtId="0" fontId="1" fillId="0" borderId="9" xfId="0" applyFont="1" applyFill="1" applyBorder="1" applyAlignment="1">
      <alignment horizontal="center" vertical="top" wrapText="1"/>
    </xf>
    <xf numFmtId="0" fontId="1" fillId="0" borderId="10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wrapText="1"/>
    </xf>
    <xf numFmtId="0" fontId="2" fillId="0" borderId="15" xfId="0" applyFont="1" applyFill="1" applyBorder="1" applyAlignment="1">
      <alignment horizontal="left" wrapText="1"/>
    </xf>
    <xf numFmtId="0" fontId="2" fillId="0" borderId="16" xfId="0" applyFont="1" applyFill="1" applyBorder="1" applyAlignment="1">
      <alignment horizontal="lef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71"/>
  <sheetViews>
    <sheetView tabSelected="1" topLeftCell="A89" zoomScaleNormal="100" workbookViewId="0">
      <selection activeCell="N116" sqref="N116"/>
    </sheetView>
  </sheetViews>
  <sheetFormatPr defaultRowHeight="15" x14ac:dyDescent="0.25"/>
  <cols>
    <col min="1" max="1" width="5.7109375" customWidth="1"/>
    <col min="2" max="2" width="22.28515625" customWidth="1"/>
    <col min="3" max="3" width="5.5703125" customWidth="1"/>
    <col min="4" max="4" width="6.7109375" customWidth="1"/>
    <col min="5" max="5" width="14.7109375" customWidth="1"/>
    <col min="6" max="6" width="21.28515625" customWidth="1"/>
    <col min="7" max="7" width="17" customWidth="1"/>
    <col min="8" max="8" width="15.7109375" style="4" customWidth="1"/>
    <col min="9" max="9" width="15.5703125" style="35" customWidth="1"/>
    <col min="10" max="10" width="15.7109375" style="35" customWidth="1"/>
    <col min="11" max="11" width="17" style="35" customWidth="1"/>
    <col min="12" max="12" width="15.85546875" style="35" customWidth="1"/>
    <col min="13" max="13" width="15.42578125" customWidth="1"/>
    <col min="14" max="14" width="15.5703125" customWidth="1"/>
    <col min="15" max="15" width="14.42578125" customWidth="1"/>
    <col min="16" max="16" width="10.42578125" customWidth="1"/>
    <col min="17" max="17" width="7.140625" customWidth="1"/>
    <col min="18" max="18" width="6.85546875" customWidth="1"/>
    <col min="19" max="19" width="6.7109375" customWidth="1"/>
    <col min="20" max="20" width="5.140625" customWidth="1"/>
    <col min="21" max="21" width="4.85546875" customWidth="1"/>
    <col min="22" max="22" width="6.42578125" customWidth="1"/>
    <col min="23" max="23" width="5.5703125" customWidth="1"/>
    <col min="24" max="24" width="4.85546875" customWidth="1"/>
    <col min="25" max="26" width="6.42578125" customWidth="1"/>
  </cols>
  <sheetData>
    <row r="1" spans="1:26" s="4" customFormat="1" ht="52.5" customHeight="1" x14ac:dyDescent="0.25">
      <c r="I1" s="35"/>
      <c r="J1" s="35"/>
      <c r="K1" s="35"/>
      <c r="L1" s="35"/>
      <c r="Q1" s="85" t="s">
        <v>68</v>
      </c>
      <c r="R1" s="85"/>
      <c r="S1" s="85"/>
      <c r="T1" s="85"/>
      <c r="U1" s="85"/>
      <c r="V1" s="85"/>
      <c r="W1" s="85"/>
      <c r="X1" s="85"/>
      <c r="Y1" s="85"/>
      <c r="Z1" s="85"/>
    </row>
    <row r="2" spans="1:26" s="4" customFormat="1" x14ac:dyDescent="0.25">
      <c r="I2" s="35"/>
      <c r="J2" s="35"/>
      <c r="K2" s="35"/>
      <c r="L2" s="35"/>
      <c r="Q2" s="86"/>
      <c r="R2" s="86"/>
      <c r="S2" s="86"/>
      <c r="T2" s="86"/>
      <c r="U2" s="86"/>
      <c r="V2" s="86"/>
      <c r="W2" s="86"/>
      <c r="X2" s="86"/>
      <c r="Y2" s="86"/>
      <c r="Z2" s="86"/>
    </row>
    <row r="3" spans="1:26" s="4" customFormat="1" ht="25.5" customHeight="1" x14ac:dyDescent="0.3">
      <c r="B3" s="87" t="s">
        <v>16</v>
      </c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  <c r="R3" s="87"/>
      <c r="S3" s="87"/>
      <c r="T3" s="87"/>
      <c r="U3" s="87"/>
      <c r="V3" s="87"/>
      <c r="W3" s="87"/>
      <c r="X3" s="87"/>
      <c r="Y3" s="87"/>
      <c r="Z3" s="87"/>
    </row>
    <row r="4" spans="1:26" s="4" customFormat="1" ht="23.25" customHeight="1" x14ac:dyDescent="0.3">
      <c r="B4" s="87" t="s">
        <v>26</v>
      </c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87"/>
      <c r="T4" s="87"/>
      <c r="U4" s="87"/>
      <c r="V4" s="87"/>
      <c r="W4" s="87"/>
      <c r="X4" s="87"/>
      <c r="Y4" s="87"/>
      <c r="Z4" s="87"/>
    </row>
    <row r="5" spans="1:26" s="4" customFormat="1" ht="26.25" customHeight="1" x14ac:dyDescent="0.25">
      <c r="A5" s="88" t="s">
        <v>21</v>
      </c>
      <c r="B5" s="88" t="s">
        <v>0</v>
      </c>
      <c r="C5" s="5" t="s">
        <v>1</v>
      </c>
      <c r="D5" s="5"/>
      <c r="E5" s="88" t="s">
        <v>4</v>
      </c>
      <c r="F5" s="89" t="s">
        <v>5</v>
      </c>
      <c r="G5" s="89"/>
      <c r="H5" s="89"/>
      <c r="I5" s="89"/>
      <c r="J5" s="89"/>
      <c r="K5" s="89"/>
      <c r="L5" s="89"/>
      <c r="M5" s="89"/>
      <c r="N5" s="89"/>
      <c r="O5" s="89"/>
      <c r="P5" s="88" t="s">
        <v>9</v>
      </c>
      <c r="Q5" s="88"/>
      <c r="R5" s="88"/>
      <c r="S5" s="88"/>
      <c r="T5" s="88"/>
      <c r="U5" s="88"/>
      <c r="V5" s="88"/>
      <c r="W5" s="88"/>
      <c r="X5" s="88"/>
      <c r="Y5" s="88"/>
      <c r="Z5" s="88"/>
    </row>
    <row r="6" spans="1:26" s="4" customFormat="1" ht="45" customHeight="1" x14ac:dyDescent="0.25">
      <c r="A6" s="88"/>
      <c r="B6" s="88"/>
      <c r="C6" s="89" t="s">
        <v>2</v>
      </c>
      <c r="D6" s="89" t="s">
        <v>3</v>
      </c>
      <c r="E6" s="88"/>
      <c r="F6" s="89" t="s">
        <v>6</v>
      </c>
      <c r="G6" s="89" t="s">
        <v>25</v>
      </c>
      <c r="H6" s="89"/>
      <c r="I6" s="89"/>
      <c r="J6" s="89"/>
      <c r="K6" s="89"/>
      <c r="L6" s="89"/>
      <c r="M6" s="89"/>
      <c r="N6" s="89"/>
      <c r="O6" s="89"/>
      <c r="P6" s="88" t="s">
        <v>10</v>
      </c>
      <c r="Q6" s="88" t="s">
        <v>11</v>
      </c>
      <c r="R6" s="89" t="s">
        <v>14</v>
      </c>
      <c r="S6" s="89"/>
      <c r="T6" s="89"/>
      <c r="U6" s="89"/>
      <c r="V6" s="89"/>
      <c r="W6" s="89"/>
      <c r="X6" s="89"/>
      <c r="Y6" s="89"/>
      <c r="Z6" s="89"/>
    </row>
    <row r="7" spans="1:26" s="4" customFormat="1" ht="33" customHeight="1" x14ac:dyDescent="0.25">
      <c r="A7" s="88"/>
      <c r="B7" s="88"/>
      <c r="C7" s="89"/>
      <c r="D7" s="89"/>
      <c r="E7" s="88"/>
      <c r="F7" s="89"/>
      <c r="G7" s="89" t="s">
        <v>7</v>
      </c>
      <c r="H7" s="88" t="s">
        <v>8</v>
      </c>
      <c r="I7" s="88"/>
      <c r="J7" s="88"/>
      <c r="K7" s="88"/>
      <c r="L7" s="88"/>
      <c r="M7" s="88"/>
      <c r="N7" s="88"/>
      <c r="O7" s="88"/>
      <c r="P7" s="88"/>
      <c r="Q7" s="88"/>
      <c r="R7" s="89" t="s">
        <v>7</v>
      </c>
      <c r="S7" s="88" t="s">
        <v>8</v>
      </c>
      <c r="T7" s="88"/>
      <c r="U7" s="88"/>
      <c r="V7" s="88"/>
      <c r="W7" s="88"/>
      <c r="X7" s="88"/>
      <c r="Y7" s="88"/>
      <c r="Z7" s="88"/>
    </row>
    <row r="8" spans="1:26" s="4" customFormat="1" ht="26.25" x14ac:dyDescent="0.25">
      <c r="A8" s="88"/>
      <c r="B8" s="88"/>
      <c r="C8" s="89"/>
      <c r="D8" s="89"/>
      <c r="E8" s="88"/>
      <c r="F8" s="89"/>
      <c r="G8" s="89"/>
      <c r="H8" s="6" t="s">
        <v>40</v>
      </c>
      <c r="I8" s="36" t="s">
        <v>41</v>
      </c>
      <c r="J8" s="36" t="s">
        <v>42</v>
      </c>
      <c r="K8" s="36" t="s">
        <v>43</v>
      </c>
      <c r="L8" s="36" t="s">
        <v>44</v>
      </c>
      <c r="M8" s="6" t="s">
        <v>45</v>
      </c>
      <c r="N8" s="6" t="s">
        <v>84</v>
      </c>
      <c r="O8" s="6" t="s">
        <v>85</v>
      </c>
      <c r="P8" s="88"/>
      <c r="Q8" s="88"/>
      <c r="R8" s="89"/>
      <c r="S8" s="6" t="s">
        <v>40</v>
      </c>
      <c r="T8" s="6" t="s">
        <v>41</v>
      </c>
      <c r="U8" s="6" t="s">
        <v>42</v>
      </c>
      <c r="V8" s="6" t="s">
        <v>43</v>
      </c>
      <c r="W8" s="6" t="s">
        <v>44</v>
      </c>
      <c r="X8" s="6" t="s">
        <v>45</v>
      </c>
      <c r="Y8" s="6" t="s">
        <v>84</v>
      </c>
      <c r="Z8" s="6" t="s">
        <v>85</v>
      </c>
    </row>
    <row r="9" spans="1:26" s="4" customFormat="1" x14ac:dyDescent="0.25">
      <c r="A9" s="7">
        <v>1</v>
      </c>
      <c r="B9" s="7">
        <v>2</v>
      </c>
      <c r="C9" s="7">
        <v>3</v>
      </c>
      <c r="D9" s="7">
        <v>4</v>
      </c>
      <c r="E9" s="7">
        <v>5</v>
      </c>
      <c r="F9" s="7">
        <v>6</v>
      </c>
      <c r="G9" s="7">
        <v>7</v>
      </c>
      <c r="H9" s="33">
        <v>8</v>
      </c>
      <c r="I9" s="37">
        <v>9</v>
      </c>
      <c r="J9" s="37">
        <v>10</v>
      </c>
      <c r="K9" s="37">
        <v>11</v>
      </c>
      <c r="L9" s="37">
        <v>12</v>
      </c>
      <c r="M9" s="41">
        <v>13</v>
      </c>
      <c r="N9" s="45">
        <v>14</v>
      </c>
      <c r="O9" s="7">
        <v>15</v>
      </c>
      <c r="P9" s="7">
        <v>16</v>
      </c>
      <c r="Q9" s="7">
        <v>17</v>
      </c>
      <c r="R9" s="7">
        <v>18</v>
      </c>
      <c r="S9" s="7">
        <v>19</v>
      </c>
      <c r="T9" s="7">
        <v>20</v>
      </c>
      <c r="U9" s="7">
        <v>21</v>
      </c>
      <c r="V9" s="7">
        <v>22</v>
      </c>
      <c r="W9" s="7">
        <v>23</v>
      </c>
      <c r="X9" s="41">
        <v>24</v>
      </c>
      <c r="Y9" s="45">
        <v>25</v>
      </c>
      <c r="Z9" s="7">
        <v>26</v>
      </c>
    </row>
    <row r="10" spans="1:26" s="8" customFormat="1" x14ac:dyDescent="0.25">
      <c r="A10" s="93" t="s">
        <v>27</v>
      </c>
      <c r="B10" s="93"/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  <c r="Z10" s="93"/>
    </row>
    <row r="11" spans="1:26" s="8" customFormat="1" ht="36.75" customHeight="1" x14ac:dyDescent="0.25">
      <c r="A11" s="104" t="s">
        <v>28</v>
      </c>
      <c r="B11" s="105"/>
      <c r="C11" s="105"/>
      <c r="D11" s="105"/>
      <c r="E11" s="105"/>
      <c r="F11" s="105"/>
      <c r="G11" s="105"/>
      <c r="H11" s="105"/>
      <c r="I11" s="105"/>
      <c r="J11" s="105"/>
      <c r="K11" s="105"/>
      <c r="L11" s="105"/>
      <c r="M11" s="105"/>
      <c r="N11" s="105"/>
      <c r="O11" s="105"/>
      <c r="P11" s="105"/>
      <c r="Q11" s="105"/>
      <c r="R11" s="105"/>
      <c r="S11" s="105"/>
      <c r="T11" s="105"/>
      <c r="U11" s="105"/>
      <c r="V11" s="105"/>
      <c r="W11" s="105"/>
      <c r="X11" s="105"/>
      <c r="Y11" s="105"/>
      <c r="Z11" s="106"/>
    </row>
    <row r="12" spans="1:26" s="4" customFormat="1" ht="30" customHeight="1" x14ac:dyDescent="0.25">
      <c r="A12" s="57">
        <v>1</v>
      </c>
      <c r="B12" s="67" t="s">
        <v>31</v>
      </c>
      <c r="C12" s="62">
        <v>2020</v>
      </c>
      <c r="D12" s="62">
        <v>2027</v>
      </c>
      <c r="E12" s="63" t="s">
        <v>12</v>
      </c>
      <c r="F12" s="42" t="s">
        <v>13</v>
      </c>
      <c r="G12" s="9">
        <f>G13+G14</f>
        <v>81133595.930000007</v>
      </c>
      <c r="H12" s="9">
        <f>H13+H14</f>
        <v>8345726.29</v>
      </c>
      <c r="I12" s="38">
        <f t="shared" ref="G12:O12" si="0">I13+I14</f>
        <v>9163679.1799999997</v>
      </c>
      <c r="J12" s="38">
        <f t="shared" si="0"/>
        <v>11015253.52</v>
      </c>
      <c r="K12" s="38">
        <f t="shared" si="0"/>
        <v>17626333.18</v>
      </c>
      <c r="L12" s="38">
        <f t="shared" si="0"/>
        <v>21922603.760000002</v>
      </c>
      <c r="M12" s="9">
        <f t="shared" ref="M12" si="1">M13+M14</f>
        <v>7020000</v>
      </c>
      <c r="N12" s="9">
        <f>N13+N14</f>
        <v>6020000</v>
      </c>
      <c r="O12" s="9">
        <f t="shared" si="0"/>
        <v>20000</v>
      </c>
      <c r="P12" s="52" t="s">
        <v>29</v>
      </c>
      <c r="Q12" s="46" t="s">
        <v>29</v>
      </c>
      <c r="R12" s="46" t="s">
        <v>29</v>
      </c>
      <c r="S12" s="46" t="s">
        <v>29</v>
      </c>
      <c r="T12" s="46" t="s">
        <v>29</v>
      </c>
      <c r="U12" s="46" t="s">
        <v>29</v>
      </c>
      <c r="V12" s="46" t="s">
        <v>29</v>
      </c>
      <c r="W12" s="46" t="s">
        <v>29</v>
      </c>
      <c r="X12" s="46" t="s">
        <v>29</v>
      </c>
      <c r="Y12" s="46" t="s">
        <v>29</v>
      </c>
      <c r="Z12" s="46" t="s">
        <v>29</v>
      </c>
    </row>
    <row r="13" spans="1:26" s="4" customFormat="1" ht="78" customHeight="1" x14ac:dyDescent="0.25">
      <c r="A13" s="58"/>
      <c r="B13" s="68"/>
      <c r="C13" s="62"/>
      <c r="D13" s="62"/>
      <c r="E13" s="63"/>
      <c r="F13" s="3" t="s">
        <v>15</v>
      </c>
      <c r="G13" s="10">
        <f>H13+I13+J13+K13+L13+M13+N13+O13</f>
        <v>24298102.739999998</v>
      </c>
      <c r="H13" s="9">
        <f>H16+H19+H22</f>
        <v>2165045.29</v>
      </c>
      <c r="I13" s="9">
        <f t="shared" ref="I13:O13" si="2">I16+I19+I22</f>
        <v>1782998.1800000002</v>
      </c>
      <c r="J13" s="9">
        <f t="shared" si="2"/>
        <v>1630292.21</v>
      </c>
      <c r="K13" s="9">
        <f t="shared" si="2"/>
        <v>1776860.76</v>
      </c>
      <c r="L13" s="9">
        <f t="shared" si="2"/>
        <v>3882906.3</v>
      </c>
      <c r="M13" s="9">
        <f t="shared" si="2"/>
        <v>7020000</v>
      </c>
      <c r="N13" s="9">
        <f t="shared" si="2"/>
        <v>6020000</v>
      </c>
      <c r="O13" s="9">
        <f t="shared" si="2"/>
        <v>20000</v>
      </c>
      <c r="P13" s="53"/>
      <c r="Q13" s="47"/>
      <c r="R13" s="47"/>
      <c r="S13" s="47"/>
      <c r="T13" s="47"/>
      <c r="U13" s="47"/>
      <c r="V13" s="47"/>
      <c r="W13" s="47"/>
      <c r="X13" s="47"/>
      <c r="Y13" s="47"/>
      <c r="Z13" s="47"/>
    </row>
    <row r="14" spans="1:26" s="4" customFormat="1" ht="60" customHeight="1" x14ac:dyDescent="0.25">
      <c r="A14" s="58"/>
      <c r="B14" s="69"/>
      <c r="C14" s="62"/>
      <c r="D14" s="62"/>
      <c r="E14" s="63"/>
      <c r="F14" s="3" t="s">
        <v>30</v>
      </c>
      <c r="G14" s="9">
        <f>H14+I14+J14+K14+L14+O14</f>
        <v>56835493.190000005</v>
      </c>
      <c r="H14" s="9">
        <f>H17+H20+H23</f>
        <v>6180681</v>
      </c>
      <c r="I14" s="9">
        <f t="shared" ref="I14:O14" si="3">I17+I20+I23</f>
        <v>7380681</v>
      </c>
      <c r="J14" s="9">
        <f t="shared" si="3"/>
        <v>9384961.3100000005</v>
      </c>
      <c r="K14" s="9">
        <f t="shared" si="3"/>
        <v>15849472.42</v>
      </c>
      <c r="L14" s="9">
        <f t="shared" si="3"/>
        <v>18039697.460000001</v>
      </c>
      <c r="M14" s="9">
        <f t="shared" si="3"/>
        <v>0</v>
      </c>
      <c r="N14" s="9">
        <f t="shared" si="3"/>
        <v>0</v>
      </c>
      <c r="O14" s="9">
        <f t="shared" si="3"/>
        <v>0</v>
      </c>
      <c r="P14" s="54"/>
      <c r="Q14" s="48"/>
      <c r="R14" s="48"/>
      <c r="S14" s="48"/>
      <c r="T14" s="48"/>
      <c r="U14" s="48"/>
      <c r="V14" s="48"/>
      <c r="W14" s="48"/>
      <c r="X14" s="48"/>
      <c r="Y14" s="48"/>
      <c r="Z14" s="48"/>
    </row>
    <row r="15" spans="1:26" s="26" customFormat="1" ht="30" customHeight="1" x14ac:dyDescent="0.25">
      <c r="A15" s="72" t="s">
        <v>22</v>
      </c>
      <c r="B15" s="74" t="s">
        <v>49</v>
      </c>
      <c r="C15" s="77">
        <v>2020</v>
      </c>
      <c r="D15" s="77">
        <v>2027</v>
      </c>
      <c r="E15" s="78" t="s">
        <v>12</v>
      </c>
      <c r="F15" s="44" t="s">
        <v>13</v>
      </c>
      <c r="G15" s="13">
        <f>G16+G17</f>
        <v>5231869</v>
      </c>
      <c r="H15" s="13">
        <f t="shared" ref="G15:O15" si="4">H16+H17</f>
        <v>834946.5</v>
      </c>
      <c r="I15" s="32">
        <f t="shared" si="4"/>
        <v>773595</v>
      </c>
      <c r="J15" s="32">
        <f t="shared" si="4"/>
        <v>736404.5</v>
      </c>
      <c r="K15" s="32">
        <f t="shared" si="4"/>
        <v>925678</v>
      </c>
      <c r="L15" s="32">
        <f t="shared" si="4"/>
        <v>961245</v>
      </c>
      <c r="M15" s="13">
        <f>M16+M17</f>
        <v>1000000</v>
      </c>
      <c r="N15" s="13">
        <f t="shared" ref="M15:N15" si="5">N16+N17</f>
        <v>0</v>
      </c>
      <c r="O15" s="13">
        <f t="shared" si="4"/>
        <v>0</v>
      </c>
      <c r="P15" s="79" t="s">
        <v>51</v>
      </c>
      <c r="Q15" s="82" t="s">
        <v>52</v>
      </c>
      <c r="R15" s="49">
        <v>2</v>
      </c>
      <c r="S15" s="49">
        <v>2</v>
      </c>
      <c r="T15" s="49">
        <v>2</v>
      </c>
      <c r="U15" s="49">
        <v>2</v>
      </c>
      <c r="V15" s="49">
        <v>2</v>
      </c>
      <c r="W15" s="49">
        <v>2</v>
      </c>
      <c r="X15" s="49">
        <v>2</v>
      </c>
      <c r="Y15" s="49">
        <v>2</v>
      </c>
      <c r="Z15" s="49">
        <v>2</v>
      </c>
    </row>
    <row r="16" spans="1:26" s="26" customFormat="1" ht="75" customHeight="1" x14ac:dyDescent="0.25">
      <c r="A16" s="73"/>
      <c r="B16" s="75"/>
      <c r="C16" s="77"/>
      <c r="D16" s="77"/>
      <c r="E16" s="78"/>
      <c r="F16" s="27" t="s">
        <v>15</v>
      </c>
      <c r="G16" s="28">
        <f>H16+I16+J16+K16+L16+O16+M16</f>
        <v>5231869</v>
      </c>
      <c r="H16" s="13">
        <v>834946.5</v>
      </c>
      <c r="I16" s="32">
        <v>773595</v>
      </c>
      <c r="J16" s="32">
        <v>736404.5</v>
      </c>
      <c r="K16" s="32">
        <v>925678</v>
      </c>
      <c r="L16" s="32">
        <v>961245</v>
      </c>
      <c r="M16" s="13">
        <v>1000000</v>
      </c>
      <c r="N16" s="13">
        <v>0</v>
      </c>
      <c r="O16" s="13">
        <v>0</v>
      </c>
      <c r="P16" s="80"/>
      <c r="Q16" s="83"/>
      <c r="R16" s="50"/>
      <c r="S16" s="50"/>
      <c r="T16" s="50"/>
      <c r="U16" s="50"/>
      <c r="V16" s="50"/>
      <c r="W16" s="50"/>
      <c r="X16" s="50"/>
      <c r="Y16" s="50"/>
      <c r="Z16" s="50"/>
    </row>
    <row r="17" spans="1:26" s="26" customFormat="1" ht="66.599999999999994" customHeight="1" x14ac:dyDescent="0.25">
      <c r="A17" s="73"/>
      <c r="B17" s="76"/>
      <c r="C17" s="77"/>
      <c r="D17" s="77"/>
      <c r="E17" s="78"/>
      <c r="F17" s="29" t="s">
        <v>30</v>
      </c>
      <c r="G17" s="30">
        <f>H17+I17+J17+K17+L17+O17</f>
        <v>0</v>
      </c>
      <c r="H17" s="31">
        <v>0</v>
      </c>
      <c r="I17" s="39">
        <v>0</v>
      </c>
      <c r="J17" s="39">
        <v>0</v>
      </c>
      <c r="K17" s="39">
        <v>0</v>
      </c>
      <c r="L17" s="39">
        <v>0</v>
      </c>
      <c r="M17" s="31">
        <v>0</v>
      </c>
      <c r="N17" s="31">
        <v>0</v>
      </c>
      <c r="O17" s="31">
        <v>0</v>
      </c>
      <c r="P17" s="81"/>
      <c r="Q17" s="84"/>
      <c r="R17" s="51"/>
      <c r="S17" s="51"/>
      <c r="T17" s="51"/>
      <c r="U17" s="51"/>
      <c r="V17" s="51"/>
      <c r="W17" s="51"/>
      <c r="X17" s="51"/>
      <c r="Y17" s="51"/>
      <c r="Z17" s="51"/>
    </row>
    <row r="18" spans="1:26" s="4" customFormat="1" ht="30" customHeight="1" x14ac:dyDescent="0.25">
      <c r="A18" s="72" t="s">
        <v>50</v>
      </c>
      <c r="B18" s="74" t="s">
        <v>70</v>
      </c>
      <c r="C18" s="77">
        <v>2020</v>
      </c>
      <c r="D18" s="77">
        <v>2027</v>
      </c>
      <c r="E18" s="78" t="s">
        <v>12</v>
      </c>
      <c r="F18" s="44" t="s">
        <v>13</v>
      </c>
      <c r="G18" s="13">
        <f>G19+G20</f>
        <v>75895582.300000012</v>
      </c>
      <c r="H18" s="13">
        <f t="shared" ref="G18:O18" si="6">H19+H20</f>
        <v>7510779.79</v>
      </c>
      <c r="I18" s="32">
        <f t="shared" si="6"/>
        <v>8390084.1799999997</v>
      </c>
      <c r="J18" s="32">
        <f t="shared" si="6"/>
        <v>10272704.390000001</v>
      </c>
      <c r="K18" s="32">
        <f t="shared" si="6"/>
        <v>16700655.18</v>
      </c>
      <c r="L18" s="32">
        <f t="shared" si="6"/>
        <v>20961358.760000002</v>
      </c>
      <c r="M18" s="13">
        <f t="shared" ref="M18:N18" si="7">M19+M20</f>
        <v>6020000</v>
      </c>
      <c r="N18" s="13">
        <f t="shared" si="7"/>
        <v>6020000</v>
      </c>
      <c r="O18" s="13">
        <f t="shared" si="6"/>
        <v>20000</v>
      </c>
      <c r="P18" s="79" t="s">
        <v>47</v>
      </c>
      <c r="Q18" s="82" t="s">
        <v>17</v>
      </c>
      <c r="R18" s="49">
        <v>25</v>
      </c>
      <c r="S18" s="49">
        <v>25</v>
      </c>
      <c r="T18" s="49">
        <v>25</v>
      </c>
      <c r="U18" s="49">
        <v>25</v>
      </c>
      <c r="V18" s="49">
        <v>25</v>
      </c>
      <c r="W18" s="49">
        <v>25</v>
      </c>
      <c r="X18" s="49">
        <v>25</v>
      </c>
      <c r="Y18" s="49">
        <v>25</v>
      </c>
      <c r="Z18" s="49">
        <v>25</v>
      </c>
    </row>
    <row r="19" spans="1:26" s="4" customFormat="1" ht="75" customHeight="1" x14ac:dyDescent="0.25">
      <c r="A19" s="73"/>
      <c r="B19" s="75"/>
      <c r="C19" s="77"/>
      <c r="D19" s="77"/>
      <c r="E19" s="78"/>
      <c r="F19" s="27" t="s">
        <v>15</v>
      </c>
      <c r="G19" s="28">
        <f>H19+I19+J19+K19+L19+M19+N19+O19</f>
        <v>19066233.740000002</v>
      </c>
      <c r="H19" s="13">
        <v>1330098.79</v>
      </c>
      <c r="I19" s="32">
        <v>1009403.18</v>
      </c>
      <c r="J19" s="32">
        <v>893887.71</v>
      </c>
      <c r="K19" s="32">
        <v>851182.76</v>
      </c>
      <c r="L19" s="32">
        <v>2921661.3</v>
      </c>
      <c r="M19" s="32">
        <v>6020000</v>
      </c>
      <c r="N19" s="32">
        <v>6020000</v>
      </c>
      <c r="O19" s="32">
        <v>20000</v>
      </c>
      <c r="P19" s="80"/>
      <c r="Q19" s="83"/>
      <c r="R19" s="50"/>
      <c r="S19" s="50"/>
      <c r="T19" s="50"/>
      <c r="U19" s="50"/>
      <c r="V19" s="50"/>
      <c r="W19" s="50"/>
      <c r="X19" s="50"/>
      <c r="Y19" s="50"/>
      <c r="Z19" s="50"/>
    </row>
    <row r="20" spans="1:26" s="4" customFormat="1" ht="59.25" customHeight="1" x14ac:dyDescent="0.25">
      <c r="A20" s="73"/>
      <c r="B20" s="76"/>
      <c r="C20" s="77"/>
      <c r="D20" s="77"/>
      <c r="E20" s="78"/>
      <c r="F20" s="29" t="s">
        <v>30</v>
      </c>
      <c r="G20" s="30">
        <f>H20+I20+J20+K20+L20+O20</f>
        <v>56829348.560000002</v>
      </c>
      <c r="H20" s="31">
        <v>6180681</v>
      </c>
      <c r="I20" s="39">
        <v>7380681</v>
      </c>
      <c r="J20" s="39">
        <v>9378816.6799999997</v>
      </c>
      <c r="K20" s="39">
        <v>15849472.42</v>
      </c>
      <c r="L20" s="39">
        <v>18039697.460000001</v>
      </c>
      <c r="M20" s="31">
        <v>0</v>
      </c>
      <c r="N20" s="31">
        <v>0</v>
      </c>
      <c r="O20" s="31">
        <v>0</v>
      </c>
      <c r="P20" s="81"/>
      <c r="Q20" s="84"/>
      <c r="R20" s="51"/>
      <c r="S20" s="51"/>
      <c r="T20" s="51"/>
      <c r="U20" s="51"/>
      <c r="V20" s="51"/>
      <c r="W20" s="51"/>
      <c r="X20" s="51"/>
      <c r="Y20" s="51"/>
      <c r="Z20" s="51"/>
    </row>
    <row r="21" spans="1:26" s="26" customFormat="1" ht="30" customHeight="1" x14ac:dyDescent="0.25">
      <c r="A21" s="72" t="s">
        <v>69</v>
      </c>
      <c r="B21" s="74" t="s">
        <v>71</v>
      </c>
      <c r="C21" s="77">
        <v>2020</v>
      </c>
      <c r="D21" s="77">
        <v>2027</v>
      </c>
      <c r="E21" s="78" t="s">
        <v>12</v>
      </c>
      <c r="F21" s="44" t="s">
        <v>13</v>
      </c>
      <c r="G21" s="13">
        <f>G22+G23</f>
        <v>6144.63</v>
      </c>
      <c r="H21" s="13">
        <f t="shared" ref="G21:O21" si="8">H22+H23</f>
        <v>0</v>
      </c>
      <c r="I21" s="32">
        <f t="shared" si="8"/>
        <v>0</v>
      </c>
      <c r="J21" s="32">
        <f t="shared" si="8"/>
        <v>6144.63</v>
      </c>
      <c r="K21" s="32">
        <f t="shared" si="8"/>
        <v>0</v>
      </c>
      <c r="L21" s="32">
        <f t="shared" si="8"/>
        <v>0</v>
      </c>
      <c r="M21" s="13">
        <f t="shared" ref="M21:N21" si="9">M22+M23</f>
        <v>0</v>
      </c>
      <c r="N21" s="13">
        <f t="shared" si="9"/>
        <v>0</v>
      </c>
      <c r="O21" s="13">
        <f t="shared" si="8"/>
        <v>0</v>
      </c>
      <c r="P21" s="79" t="s">
        <v>72</v>
      </c>
      <c r="Q21" s="82" t="s">
        <v>73</v>
      </c>
      <c r="R21" s="49">
        <v>100</v>
      </c>
      <c r="S21" s="49">
        <v>0</v>
      </c>
      <c r="T21" s="49">
        <v>0</v>
      </c>
      <c r="U21" s="49">
        <v>100</v>
      </c>
      <c r="V21" s="49">
        <v>0</v>
      </c>
      <c r="W21" s="49">
        <v>0</v>
      </c>
      <c r="X21" s="49">
        <v>0</v>
      </c>
      <c r="Y21" s="49">
        <v>0</v>
      </c>
      <c r="Z21" s="49">
        <v>0</v>
      </c>
    </row>
    <row r="22" spans="1:26" s="26" customFormat="1" ht="75" customHeight="1" x14ac:dyDescent="0.25">
      <c r="A22" s="73"/>
      <c r="B22" s="75"/>
      <c r="C22" s="77"/>
      <c r="D22" s="77"/>
      <c r="E22" s="78"/>
      <c r="F22" s="27" t="s">
        <v>15</v>
      </c>
      <c r="G22" s="28">
        <f>H22+I22+J22+K22+L22+O22</f>
        <v>0</v>
      </c>
      <c r="H22" s="13">
        <f>-I223</f>
        <v>0</v>
      </c>
      <c r="I22" s="32">
        <v>0</v>
      </c>
      <c r="J22" s="32">
        <v>0</v>
      </c>
      <c r="K22" s="32">
        <v>0</v>
      </c>
      <c r="L22" s="32">
        <v>0</v>
      </c>
      <c r="M22" s="13">
        <v>0</v>
      </c>
      <c r="N22" s="13">
        <v>0</v>
      </c>
      <c r="O22" s="13">
        <v>0</v>
      </c>
      <c r="P22" s="80"/>
      <c r="Q22" s="83"/>
      <c r="R22" s="50"/>
      <c r="S22" s="50"/>
      <c r="T22" s="50"/>
      <c r="U22" s="50"/>
      <c r="V22" s="50"/>
      <c r="W22" s="50"/>
      <c r="X22" s="50"/>
      <c r="Y22" s="50"/>
      <c r="Z22" s="50"/>
    </row>
    <row r="23" spans="1:26" s="26" customFormat="1" ht="66.599999999999994" customHeight="1" x14ac:dyDescent="0.25">
      <c r="A23" s="73"/>
      <c r="B23" s="76"/>
      <c r="C23" s="77"/>
      <c r="D23" s="77"/>
      <c r="E23" s="78"/>
      <c r="F23" s="29" t="s">
        <v>30</v>
      </c>
      <c r="G23" s="30">
        <f>H23+I23+J23+K23+L23+O23</f>
        <v>6144.63</v>
      </c>
      <c r="H23" s="31">
        <v>0</v>
      </c>
      <c r="I23" s="39">
        <v>0</v>
      </c>
      <c r="J23" s="39">
        <v>6144.63</v>
      </c>
      <c r="K23" s="39">
        <v>0</v>
      </c>
      <c r="L23" s="39">
        <v>0</v>
      </c>
      <c r="M23" s="39">
        <v>0</v>
      </c>
      <c r="N23" s="39">
        <v>0</v>
      </c>
      <c r="O23" s="39">
        <v>0</v>
      </c>
      <c r="P23" s="81"/>
      <c r="Q23" s="84"/>
      <c r="R23" s="51"/>
      <c r="S23" s="51"/>
      <c r="T23" s="51"/>
      <c r="U23" s="51"/>
      <c r="V23" s="51"/>
      <c r="W23" s="51"/>
      <c r="X23" s="51"/>
      <c r="Y23" s="51"/>
      <c r="Z23" s="51"/>
    </row>
    <row r="24" spans="1:26" s="4" customFormat="1" ht="42.75" hidden="1" customHeight="1" x14ac:dyDescent="0.25">
      <c r="A24" s="57"/>
      <c r="B24" s="67"/>
      <c r="C24" s="62"/>
      <c r="D24" s="62"/>
      <c r="E24" s="63"/>
      <c r="F24" s="42"/>
      <c r="G24" s="9"/>
      <c r="H24" s="9"/>
      <c r="I24" s="38"/>
      <c r="J24" s="38"/>
      <c r="K24" s="38"/>
      <c r="L24" s="38"/>
      <c r="M24" s="9"/>
      <c r="N24" s="9"/>
      <c r="O24" s="9"/>
      <c r="P24" s="64"/>
      <c r="Q24" s="52"/>
      <c r="R24" s="46"/>
      <c r="S24" s="46"/>
      <c r="T24" s="46"/>
      <c r="U24" s="46"/>
      <c r="V24" s="46"/>
      <c r="W24" s="46"/>
      <c r="X24" s="46"/>
      <c r="Y24" s="46"/>
      <c r="Z24" s="46"/>
    </row>
    <row r="25" spans="1:26" s="4" customFormat="1" ht="78" hidden="1" customHeight="1" x14ac:dyDescent="0.25">
      <c r="A25" s="58"/>
      <c r="B25" s="68"/>
      <c r="C25" s="62"/>
      <c r="D25" s="62"/>
      <c r="E25" s="63"/>
      <c r="F25" s="3"/>
      <c r="G25" s="10"/>
      <c r="H25" s="9"/>
      <c r="I25" s="38"/>
      <c r="J25" s="38"/>
      <c r="K25" s="38"/>
      <c r="L25" s="38"/>
      <c r="M25" s="9"/>
      <c r="N25" s="9"/>
      <c r="O25" s="9"/>
      <c r="P25" s="70"/>
      <c r="Q25" s="53"/>
      <c r="R25" s="47"/>
      <c r="S25" s="47"/>
      <c r="T25" s="47"/>
      <c r="U25" s="47"/>
      <c r="V25" s="47"/>
      <c r="W25" s="47"/>
      <c r="X25" s="47"/>
      <c r="Y25" s="47"/>
      <c r="Z25" s="47"/>
    </row>
    <row r="26" spans="1:26" s="4" customFormat="1" ht="73.5" hidden="1" customHeight="1" x14ac:dyDescent="0.25">
      <c r="A26" s="58"/>
      <c r="B26" s="69"/>
      <c r="C26" s="62"/>
      <c r="D26" s="62"/>
      <c r="E26" s="63"/>
      <c r="F26" s="3"/>
      <c r="G26" s="10"/>
      <c r="H26" s="9"/>
      <c r="I26" s="38"/>
      <c r="J26" s="38"/>
      <c r="K26" s="38"/>
      <c r="L26" s="38"/>
      <c r="M26" s="9"/>
      <c r="N26" s="9"/>
      <c r="O26" s="9"/>
      <c r="P26" s="71"/>
      <c r="Q26" s="54"/>
      <c r="R26" s="48"/>
      <c r="S26" s="48"/>
      <c r="T26" s="48"/>
      <c r="U26" s="48"/>
      <c r="V26" s="48"/>
      <c r="W26" s="48"/>
      <c r="X26" s="48"/>
      <c r="Y26" s="48"/>
      <c r="Z26" s="48"/>
    </row>
    <row r="27" spans="1:26" s="8" customFormat="1" ht="21.75" customHeight="1" x14ac:dyDescent="0.25">
      <c r="A27" s="93" t="s">
        <v>46</v>
      </c>
      <c r="B27" s="93"/>
      <c r="C27" s="93"/>
      <c r="D27" s="93"/>
      <c r="E27" s="93"/>
      <c r="F27" s="93"/>
      <c r="G27" s="93"/>
      <c r="H27" s="93"/>
      <c r="I27" s="93"/>
      <c r="J27" s="93"/>
      <c r="K27" s="93"/>
      <c r="L27" s="93"/>
      <c r="M27" s="93"/>
      <c r="N27" s="93"/>
      <c r="O27" s="93"/>
      <c r="P27" s="93"/>
      <c r="Q27" s="93"/>
      <c r="R27" s="93"/>
      <c r="S27" s="93"/>
      <c r="T27" s="93"/>
      <c r="U27" s="93"/>
      <c r="V27" s="93"/>
      <c r="W27" s="93"/>
      <c r="X27" s="93"/>
      <c r="Y27" s="93"/>
      <c r="Z27" s="93"/>
    </row>
    <row r="28" spans="1:26" s="4" customFormat="1" ht="31.5" customHeight="1" x14ac:dyDescent="0.25">
      <c r="A28" s="57">
        <v>2</v>
      </c>
      <c r="B28" s="59" t="s">
        <v>38</v>
      </c>
      <c r="C28" s="62">
        <v>2020</v>
      </c>
      <c r="D28" s="62">
        <v>2027</v>
      </c>
      <c r="E28" s="63" t="s">
        <v>12</v>
      </c>
      <c r="F28" s="12" t="s">
        <v>13</v>
      </c>
      <c r="G28" s="9">
        <f>G29+G30</f>
        <v>53955311.239999995</v>
      </c>
      <c r="H28" s="9">
        <f t="shared" ref="H28:O28" si="10">H29+H30</f>
        <v>14458078.989999998</v>
      </c>
      <c r="I28" s="38">
        <f t="shared" si="10"/>
        <v>5400753.0499999998</v>
      </c>
      <c r="J28" s="38">
        <f t="shared" si="10"/>
        <v>3269650</v>
      </c>
      <c r="K28" s="38">
        <f t="shared" si="10"/>
        <v>9938649.6900000013</v>
      </c>
      <c r="L28" s="38">
        <f t="shared" si="10"/>
        <v>6520379.5099999998</v>
      </c>
      <c r="M28" s="9">
        <f t="shared" ref="M28:N28" si="11">M29+M30</f>
        <v>4483600</v>
      </c>
      <c r="N28" s="9">
        <f t="shared" si="11"/>
        <v>4339700</v>
      </c>
      <c r="O28" s="9">
        <f t="shared" si="10"/>
        <v>5544500</v>
      </c>
      <c r="P28" s="46" t="s">
        <v>29</v>
      </c>
      <c r="Q28" s="46" t="s">
        <v>29</v>
      </c>
      <c r="R28" s="46" t="s">
        <v>29</v>
      </c>
      <c r="S28" s="46" t="s">
        <v>29</v>
      </c>
      <c r="T28" s="46" t="s">
        <v>29</v>
      </c>
      <c r="U28" s="46" t="s">
        <v>29</v>
      </c>
      <c r="V28" s="46" t="s">
        <v>29</v>
      </c>
      <c r="W28" s="46" t="s">
        <v>29</v>
      </c>
      <c r="X28" s="46" t="s">
        <v>29</v>
      </c>
      <c r="Y28" s="46" t="s">
        <v>29</v>
      </c>
      <c r="Z28" s="46" t="s">
        <v>29</v>
      </c>
    </row>
    <row r="29" spans="1:26" s="4" customFormat="1" ht="75" customHeight="1" x14ac:dyDescent="0.25">
      <c r="A29" s="58"/>
      <c r="B29" s="60"/>
      <c r="C29" s="62"/>
      <c r="D29" s="62"/>
      <c r="E29" s="63"/>
      <c r="F29" s="3" t="s">
        <v>15</v>
      </c>
      <c r="G29" s="9">
        <f>H29+I29+J29+K29+L29+M29+N29+O29</f>
        <v>39433243.539999999</v>
      </c>
      <c r="H29" s="9">
        <f>H59+H65+H68+H71+H74+H77+H83+H86</f>
        <v>3223704.1799999997</v>
      </c>
      <c r="I29" s="38">
        <f>I59+I62+I65+I68+I71+I74+I77+I80+I83+I86+I89</f>
        <v>3774590.55</v>
      </c>
      <c r="J29" s="38">
        <f>J59+J65+J68+J71+J74+J77+J83+J86</f>
        <v>3269650</v>
      </c>
      <c r="K29" s="38">
        <f>K59+K65+K68+K71+K74+K77+K83+K86+K89+K92</f>
        <v>8277119.3000000007</v>
      </c>
      <c r="L29" s="38">
        <f>L59+L65+L68+L71+L74+L77+L83+L86+L89</f>
        <v>6520379.5099999998</v>
      </c>
      <c r="M29" s="9">
        <f>M59+M65+M68+M71+M74+M77+M83+M86</f>
        <v>4483600</v>
      </c>
      <c r="N29" s="9">
        <f>N59+N65+N68+N71+N74+N77+N83+N86</f>
        <v>4339700</v>
      </c>
      <c r="O29" s="9">
        <f>O59+O65+O68+O71+O74+O77+O83+O86</f>
        <v>5544500</v>
      </c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</row>
    <row r="30" spans="1:26" s="4" customFormat="1" ht="60" customHeight="1" x14ac:dyDescent="0.25">
      <c r="A30" s="58"/>
      <c r="B30" s="61"/>
      <c r="C30" s="62"/>
      <c r="D30" s="62"/>
      <c r="E30" s="63"/>
      <c r="F30" s="3" t="s">
        <v>30</v>
      </c>
      <c r="G30" s="9">
        <f>H30+I30+J30+K30+L30+O30</f>
        <v>14522067.699999999</v>
      </c>
      <c r="H30" s="9">
        <f>H60+H66+H69+H72+H75+H78</f>
        <v>11234374.809999999</v>
      </c>
      <c r="I30" s="38">
        <f>I60+I63+I66+I69+I72+I75+I78+I81+I84+I87+I90</f>
        <v>1626162.5</v>
      </c>
      <c r="J30" s="38">
        <f t="shared" ref="J30:O30" si="12">J33+J36+J39+J42+J45+J48+J51+J54+J57+J60+J66+J78+J87+J84+J90+J93+J96+J108</f>
        <v>0</v>
      </c>
      <c r="K30" s="38">
        <f t="shared" si="12"/>
        <v>1661530.39</v>
      </c>
      <c r="L30" s="38">
        <f t="shared" si="12"/>
        <v>0</v>
      </c>
      <c r="M30" s="9">
        <f t="shared" si="12"/>
        <v>0</v>
      </c>
      <c r="N30" s="9">
        <f t="shared" si="12"/>
        <v>0</v>
      </c>
      <c r="O30" s="9">
        <f t="shared" si="12"/>
        <v>0</v>
      </c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</row>
    <row r="31" spans="1:26" s="4" customFormat="1" ht="30" hidden="1" customHeight="1" x14ac:dyDescent="0.25">
      <c r="A31" s="57"/>
      <c r="B31" s="67"/>
      <c r="C31" s="62"/>
      <c r="D31" s="62"/>
      <c r="E31" s="63"/>
      <c r="F31" s="43"/>
      <c r="G31" s="9"/>
      <c r="H31" s="9"/>
      <c r="I31" s="38"/>
      <c r="J31" s="38"/>
      <c r="K31" s="38"/>
      <c r="L31" s="38"/>
      <c r="M31" s="9"/>
      <c r="N31" s="9"/>
      <c r="O31" s="9"/>
      <c r="P31" s="64"/>
      <c r="Q31" s="52"/>
      <c r="R31" s="46"/>
      <c r="S31" s="46"/>
      <c r="T31" s="46"/>
      <c r="U31" s="46"/>
      <c r="V31" s="46"/>
      <c r="W31" s="46"/>
      <c r="X31" s="46"/>
      <c r="Y31" s="46"/>
      <c r="Z31" s="46"/>
    </row>
    <row r="32" spans="1:26" s="4" customFormat="1" ht="78" hidden="1" customHeight="1" x14ac:dyDescent="0.25">
      <c r="A32" s="58"/>
      <c r="B32" s="68"/>
      <c r="C32" s="62"/>
      <c r="D32" s="62"/>
      <c r="E32" s="63"/>
      <c r="F32" s="3"/>
      <c r="G32" s="1"/>
      <c r="H32" s="1"/>
      <c r="I32" s="40"/>
      <c r="J32" s="40"/>
      <c r="K32" s="40"/>
      <c r="L32" s="40"/>
      <c r="M32" s="1"/>
      <c r="N32" s="1"/>
      <c r="O32" s="1"/>
      <c r="P32" s="70"/>
      <c r="Q32" s="53"/>
      <c r="R32" s="47"/>
      <c r="S32" s="47"/>
      <c r="T32" s="47"/>
      <c r="U32" s="47"/>
      <c r="V32" s="47"/>
      <c r="W32" s="47"/>
      <c r="X32" s="47"/>
      <c r="Y32" s="47"/>
      <c r="Z32" s="47"/>
    </row>
    <row r="33" spans="1:26" s="4" customFormat="1" ht="74.25" hidden="1" customHeight="1" x14ac:dyDescent="0.25">
      <c r="A33" s="58"/>
      <c r="B33" s="69"/>
      <c r="C33" s="62"/>
      <c r="D33" s="62"/>
      <c r="E33" s="63"/>
      <c r="F33" s="3"/>
      <c r="G33" s="1"/>
      <c r="H33" s="1"/>
      <c r="I33" s="40"/>
      <c r="J33" s="40"/>
      <c r="K33" s="40"/>
      <c r="L33" s="40"/>
      <c r="M33" s="1"/>
      <c r="N33" s="1"/>
      <c r="O33" s="1"/>
      <c r="P33" s="71"/>
      <c r="Q33" s="54"/>
      <c r="R33" s="48"/>
      <c r="S33" s="48"/>
      <c r="T33" s="48"/>
      <c r="U33" s="48"/>
      <c r="V33" s="48"/>
      <c r="W33" s="48"/>
      <c r="X33" s="48"/>
      <c r="Y33" s="48"/>
      <c r="Z33" s="48"/>
    </row>
    <row r="34" spans="1:26" s="11" customFormat="1" ht="35.25" hidden="1" customHeight="1" x14ac:dyDescent="0.25">
      <c r="A34" s="57"/>
      <c r="B34" s="67"/>
      <c r="C34" s="62"/>
      <c r="D34" s="62"/>
      <c r="E34" s="63"/>
      <c r="F34" s="43"/>
      <c r="G34" s="9"/>
      <c r="H34" s="9"/>
      <c r="I34" s="38"/>
      <c r="J34" s="38"/>
      <c r="K34" s="38"/>
      <c r="L34" s="38"/>
      <c r="M34" s="9"/>
      <c r="N34" s="9"/>
      <c r="O34" s="9"/>
      <c r="P34" s="64"/>
      <c r="Q34" s="52"/>
      <c r="R34" s="46"/>
      <c r="S34" s="46"/>
      <c r="T34" s="46"/>
      <c r="U34" s="46"/>
      <c r="V34" s="46"/>
      <c r="W34" s="46"/>
      <c r="X34" s="46"/>
      <c r="Y34" s="46"/>
      <c r="Z34" s="46"/>
    </row>
    <row r="35" spans="1:26" s="4" customFormat="1" ht="15" hidden="1" customHeight="1" x14ac:dyDescent="0.25">
      <c r="A35" s="58"/>
      <c r="B35" s="68"/>
      <c r="C35" s="62"/>
      <c r="D35" s="62"/>
      <c r="E35" s="63"/>
      <c r="F35" s="3"/>
      <c r="G35" s="1"/>
      <c r="H35" s="1"/>
      <c r="I35" s="40"/>
      <c r="J35" s="40"/>
      <c r="K35" s="40"/>
      <c r="L35" s="40"/>
      <c r="M35" s="1"/>
      <c r="N35" s="1"/>
      <c r="O35" s="1"/>
      <c r="P35" s="70"/>
      <c r="Q35" s="53"/>
      <c r="R35" s="47"/>
      <c r="S35" s="47"/>
      <c r="T35" s="47"/>
      <c r="U35" s="47"/>
      <c r="V35" s="47"/>
      <c r="W35" s="47"/>
      <c r="X35" s="47"/>
      <c r="Y35" s="47"/>
      <c r="Z35" s="47"/>
    </row>
    <row r="36" spans="1:26" s="4" customFormat="1" ht="65.25" hidden="1" customHeight="1" x14ac:dyDescent="0.25">
      <c r="A36" s="58"/>
      <c r="B36" s="69"/>
      <c r="C36" s="62"/>
      <c r="D36" s="62"/>
      <c r="E36" s="63"/>
      <c r="F36" s="3"/>
      <c r="G36" s="1"/>
      <c r="H36" s="1"/>
      <c r="I36" s="40"/>
      <c r="J36" s="40"/>
      <c r="K36" s="40"/>
      <c r="L36" s="40"/>
      <c r="M36" s="1"/>
      <c r="N36" s="1"/>
      <c r="O36" s="1"/>
      <c r="P36" s="71"/>
      <c r="Q36" s="54"/>
      <c r="R36" s="48"/>
      <c r="S36" s="48"/>
      <c r="T36" s="48"/>
      <c r="U36" s="48"/>
      <c r="V36" s="48"/>
      <c r="W36" s="48"/>
      <c r="X36" s="48"/>
      <c r="Y36" s="48"/>
      <c r="Z36" s="48"/>
    </row>
    <row r="37" spans="1:26" s="4" customFormat="1" ht="30" hidden="1" customHeight="1" x14ac:dyDescent="0.25">
      <c r="A37" s="57"/>
      <c r="B37" s="67"/>
      <c r="C37" s="62"/>
      <c r="D37" s="62"/>
      <c r="E37" s="63"/>
      <c r="F37" s="43"/>
      <c r="G37" s="9"/>
      <c r="H37" s="9"/>
      <c r="I37" s="38"/>
      <c r="J37" s="38"/>
      <c r="K37" s="38"/>
      <c r="L37" s="38"/>
      <c r="M37" s="9"/>
      <c r="N37" s="9"/>
      <c r="O37" s="9"/>
      <c r="P37" s="64"/>
      <c r="Q37" s="52"/>
      <c r="R37" s="46"/>
      <c r="S37" s="46"/>
      <c r="T37" s="52"/>
      <c r="U37" s="52"/>
      <c r="V37" s="52"/>
      <c r="W37" s="52"/>
      <c r="X37" s="52"/>
      <c r="Y37" s="52"/>
      <c r="Z37" s="52"/>
    </row>
    <row r="38" spans="1:26" s="4" customFormat="1" ht="15" hidden="1" customHeight="1" x14ac:dyDescent="0.25">
      <c r="A38" s="58"/>
      <c r="B38" s="68"/>
      <c r="C38" s="62"/>
      <c r="D38" s="62"/>
      <c r="E38" s="63"/>
      <c r="F38" s="3"/>
      <c r="G38" s="1"/>
      <c r="H38" s="13"/>
      <c r="I38" s="32"/>
      <c r="J38" s="32"/>
      <c r="K38" s="40"/>
      <c r="L38" s="40"/>
      <c r="M38" s="1"/>
      <c r="N38" s="1"/>
      <c r="O38" s="1"/>
      <c r="P38" s="70"/>
      <c r="Q38" s="53"/>
      <c r="R38" s="47"/>
      <c r="S38" s="47"/>
      <c r="T38" s="53"/>
      <c r="U38" s="53"/>
      <c r="V38" s="53"/>
      <c r="W38" s="53"/>
      <c r="X38" s="53"/>
      <c r="Y38" s="53"/>
      <c r="Z38" s="53"/>
    </row>
    <row r="39" spans="1:26" s="4" customFormat="1" ht="64.5" hidden="1" customHeight="1" x14ac:dyDescent="0.25">
      <c r="A39" s="58"/>
      <c r="B39" s="69"/>
      <c r="C39" s="62"/>
      <c r="D39" s="62"/>
      <c r="E39" s="63"/>
      <c r="F39" s="3"/>
      <c r="G39" s="1"/>
      <c r="H39" s="1"/>
      <c r="I39" s="40"/>
      <c r="J39" s="40"/>
      <c r="K39" s="40"/>
      <c r="L39" s="40"/>
      <c r="M39" s="1"/>
      <c r="N39" s="1"/>
      <c r="O39" s="1"/>
      <c r="P39" s="71"/>
      <c r="Q39" s="54"/>
      <c r="R39" s="48"/>
      <c r="S39" s="48"/>
      <c r="T39" s="54"/>
      <c r="U39" s="54"/>
      <c r="V39" s="54"/>
      <c r="W39" s="54"/>
      <c r="X39" s="54"/>
      <c r="Y39" s="54"/>
      <c r="Z39" s="54"/>
    </row>
    <row r="40" spans="1:26" s="4" customFormat="1" ht="34.5" hidden="1" customHeight="1" x14ac:dyDescent="0.25">
      <c r="A40" s="57"/>
      <c r="B40" s="67"/>
      <c r="C40" s="62"/>
      <c r="D40" s="62"/>
      <c r="E40" s="63"/>
      <c r="F40" s="43"/>
      <c r="G40" s="9"/>
      <c r="H40" s="9"/>
      <c r="I40" s="38"/>
      <c r="J40" s="38"/>
      <c r="K40" s="38"/>
      <c r="L40" s="38"/>
      <c r="M40" s="9"/>
      <c r="N40" s="9"/>
      <c r="O40" s="9"/>
      <c r="P40" s="64"/>
      <c r="Q40" s="52"/>
      <c r="R40" s="46"/>
      <c r="S40" s="46"/>
      <c r="T40" s="46"/>
      <c r="U40" s="46"/>
      <c r="V40" s="46"/>
      <c r="W40" s="46"/>
      <c r="X40" s="46"/>
      <c r="Y40" s="46"/>
      <c r="Z40" s="46"/>
    </row>
    <row r="41" spans="1:26" s="4" customFormat="1" ht="75" hidden="1" customHeight="1" x14ac:dyDescent="0.25">
      <c r="A41" s="58"/>
      <c r="B41" s="68"/>
      <c r="C41" s="62"/>
      <c r="D41" s="62"/>
      <c r="E41" s="63"/>
      <c r="F41" s="3"/>
      <c r="G41" s="9"/>
      <c r="H41" s="9"/>
      <c r="I41" s="38"/>
      <c r="J41" s="38"/>
      <c r="K41" s="38"/>
      <c r="L41" s="38"/>
      <c r="M41" s="9"/>
      <c r="N41" s="9"/>
      <c r="O41" s="9"/>
      <c r="P41" s="65"/>
      <c r="Q41" s="53"/>
      <c r="R41" s="47"/>
      <c r="S41" s="47"/>
      <c r="T41" s="47"/>
      <c r="U41" s="47"/>
      <c r="V41" s="47"/>
      <c r="W41" s="47"/>
      <c r="X41" s="47"/>
      <c r="Y41" s="47"/>
      <c r="Z41" s="47"/>
    </row>
    <row r="42" spans="1:26" s="4" customFormat="1" ht="66.75" hidden="1" customHeight="1" x14ac:dyDescent="0.25">
      <c r="A42" s="58"/>
      <c r="B42" s="69"/>
      <c r="C42" s="62"/>
      <c r="D42" s="62"/>
      <c r="E42" s="63"/>
      <c r="F42" s="3"/>
      <c r="G42" s="9"/>
      <c r="H42" s="9"/>
      <c r="I42" s="38"/>
      <c r="J42" s="38"/>
      <c r="K42" s="38"/>
      <c r="L42" s="38"/>
      <c r="M42" s="9"/>
      <c r="N42" s="9"/>
      <c r="O42" s="9"/>
      <c r="P42" s="66"/>
      <c r="Q42" s="54"/>
      <c r="R42" s="48"/>
      <c r="S42" s="48"/>
      <c r="T42" s="48"/>
      <c r="U42" s="48"/>
      <c r="V42" s="48"/>
      <c r="W42" s="48"/>
      <c r="X42" s="48"/>
      <c r="Y42" s="48"/>
      <c r="Z42" s="48"/>
    </row>
    <row r="43" spans="1:26" s="4" customFormat="1" ht="15" hidden="1" customHeight="1" x14ac:dyDescent="0.25">
      <c r="A43" s="57"/>
      <c r="B43" s="67"/>
      <c r="C43" s="62"/>
      <c r="D43" s="62"/>
      <c r="E43" s="63"/>
      <c r="F43" s="43"/>
      <c r="G43" s="9"/>
      <c r="H43" s="9"/>
      <c r="I43" s="38"/>
      <c r="J43" s="38"/>
      <c r="K43" s="38"/>
      <c r="L43" s="38"/>
      <c r="M43" s="9"/>
      <c r="N43" s="9"/>
      <c r="O43" s="9"/>
      <c r="P43" s="64"/>
      <c r="Q43" s="52"/>
      <c r="R43" s="46"/>
      <c r="S43" s="46"/>
      <c r="T43" s="46"/>
      <c r="U43" s="46"/>
      <c r="V43" s="46"/>
      <c r="W43" s="46"/>
      <c r="X43" s="46"/>
      <c r="Y43" s="46"/>
      <c r="Z43" s="46"/>
    </row>
    <row r="44" spans="1:26" s="4" customFormat="1" ht="75" hidden="1" customHeight="1" x14ac:dyDescent="0.25">
      <c r="A44" s="58"/>
      <c r="B44" s="68"/>
      <c r="C44" s="62"/>
      <c r="D44" s="62"/>
      <c r="E44" s="63"/>
      <c r="F44" s="3"/>
      <c r="G44" s="9"/>
      <c r="H44" s="9"/>
      <c r="I44" s="38"/>
      <c r="J44" s="38"/>
      <c r="K44" s="38"/>
      <c r="L44" s="38"/>
      <c r="M44" s="9"/>
      <c r="N44" s="9"/>
      <c r="O44" s="9"/>
      <c r="P44" s="65"/>
      <c r="Q44" s="53"/>
      <c r="R44" s="47"/>
      <c r="S44" s="47"/>
      <c r="T44" s="47"/>
      <c r="U44" s="47"/>
      <c r="V44" s="47"/>
      <c r="W44" s="47"/>
      <c r="X44" s="47"/>
      <c r="Y44" s="47"/>
      <c r="Z44" s="47"/>
    </row>
    <row r="45" spans="1:26" s="4" customFormat="1" ht="15" hidden="1" customHeight="1" x14ac:dyDescent="0.25">
      <c r="A45" s="58"/>
      <c r="B45" s="69"/>
      <c r="C45" s="62"/>
      <c r="D45" s="62"/>
      <c r="E45" s="63"/>
      <c r="F45" s="3"/>
      <c r="G45" s="9"/>
      <c r="H45" s="9"/>
      <c r="I45" s="38"/>
      <c r="J45" s="38"/>
      <c r="K45" s="38"/>
      <c r="L45" s="38"/>
      <c r="M45" s="9"/>
      <c r="N45" s="9"/>
      <c r="O45" s="9"/>
      <c r="P45" s="66"/>
      <c r="Q45" s="54"/>
      <c r="R45" s="48"/>
      <c r="S45" s="48"/>
      <c r="T45" s="48"/>
      <c r="U45" s="48"/>
      <c r="V45" s="48"/>
      <c r="W45" s="48"/>
      <c r="X45" s="48"/>
      <c r="Y45" s="48"/>
      <c r="Z45" s="48"/>
    </row>
    <row r="46" spans="1:26" s="4" customFormat="1" ht="15" hidden="1" customHeight="1" x14ac:dyDescent="0.25">
      <c r="A46" s="57"/>
      <c r="B46" s="67"/>
      <c r="C46" s="62"/>
      <c r="D46" s="62"/>
      <c r="E46" s="63"/>
      <c r="F46" s="43"/>
      <c r="G46" s="9"/>
      <c r="H46" s="9"/>
      <c r="I46" s="38"/>
      <c r="J46" s="38"/>
      <c r="K46" s="38"/>
      <c r="L46" s="38"/>
      <c r="M46" s="9"/>
      <c r="N46" s="9"/>
      <c r="O46" s="9"/>
      <c r="P46" s="52"/>
      <c r="Q46" s="52"/>
      <c r="R46" s="52"/>
      <c r="S46" s="52"/>
      <c r="T46" s="52"/>
      <c r="U46" s="52"/>
      <c r="V46" s="52"/>
      <c r="W46" s="52"/>
      <c r="X46" s="52"/>
      <c r="Y46" s="52"/>
      <c r="Z46" s="52"/>
    </row>
    <row r="47" spans="1:26" s="4" customFormat="1" ht="75" hidden="1" customHeight="1" x14ac:dyDescent="0.25">
      <c r="A47" s="58"/>
      <c r="B47" s="68"/>
      <c r="C47" s="62"/>
      <c r="D47" s="62"/>
      <c r="E47" s="63"/>
      <c r="F47" s="3"/>
      <c r="G47" s="9"/>
      <c r="H47" s="9"/>
      <c r="I47" s="38"/>
      <c r="J47" s="38"/>
      <c r="K47" s="38"/>
      <c r="L47" s="38"/>
      <c r="M47" s="9"/>
      <c r="N47" s="9"/>
      <c r="O47" s="9"/>
      <c r="P47" s="55"/>
      <c r="Q47" s="55"/>
      <c r="R47" s="55"/>
      <c r="S47" s="55"/>
      <c r="T47" s="55"/>
      <c r="U47" s="55"/>
      <c r="V47" s="55"/>
      <c r="W47" s="55"/>
      <c r="X47" s="55"/>
      <c r="Y47" s="55"/>
      <c r="Z47" s="55"/>
    </row>
    <row r="48" spans="1:26" s="4" customFormat="1" ht="15" hidden="1" customHeight="1" x14ac:dyDescent="0.25">
      <c r="A48" s="58"/>
      <c r="B48" s="69"/>
      <c r="C48" s="62"/>
      <c r="D48" s="62"/>
      <c r="E48" s="63"/>
      <c r="F48" s="3"/>
      <c r="G48" s="9"/>
      <c r="H48" s="9"/>
      <c r="I48" s="38"/>
      <c r="J48" s="38"/>
      <c r="K48" s="38"/>
      <c r="L48" s="38"/>
      <c r="M48" s="9"/>
      <c r="N48" s="9"/>
      <c r="O48" s="9"/>
      <c r="P48" s="56"/>
      <c r="Q48" s="56"/>
      <c r="R48" s="56"/>
      <c r="S48" s="56"/>
      <c r="T48" s="56"/>
      <c r="U48" s="56"/>
      <c r="V48" s="56"/>
      <c r="W48" s="56"/>
      <c r="X48" s="56"/>
      <c r="Y48" s="56"/>
      <c r="Z48" s="56"/>
    </row>
    <row r="49" spans="1:26" s="4" customFormat="1" ht="15" hidden="1" customHeight="1" x14ac:dyDescent="0.25">
      <c r="A49" s="57"/>
      <c r="B49" s="67"/>
      <c r="C49" s="62"/>
      <c r="D49" s="62"/>
      <c r="E49" s="63"/>
      <c r="F49" s="43"/>
      <c r="G49" s="9"/>
      <c r="H49" s="9"/>
      <c r="I49" s="38"/>
      <c r="J49" s="38"/>
      <c r="K49" s="38"/>
      <c r="L49" s="38"/>
      <c r="M49" s="9"/>
      <c r="N49" s="9"/>
      <c r="O49" s="9"/>
      <c r="P49" s="64"/>
      <c r="Q49" s="52"/>
      <c r="R49" s="46"/>
      <c r="S49" s="46"/>
      <c r="T49" s="46"/>
      <c r="U49" s="46"/>
      <c r="V49" s="46"/>
      <c r="W49" s="46"/>
      <c r="X49" s="46"/>
      <c r="Y49" s="46"/>
      <c r="Z49" s="46"/>
    </row>
    <row r="50" spans="1:26" s="4" customFormat="1" ht="75" hidden="1" customHeight="1" x14ac:dyDescent="0.25">
      <c r="A50" s="58"/>
      <c r="B50" s="68"/>
      <c r="C50" s="62"/>
      <c r="D50" s="62"/>
      <c r="E50" s="63"/>
      <c r="F50" s="3"/>
      <c r="G50" s="9"/>
      <c r="H50" s="9"/>
      <c r="I50" s="38"/>
      <c r="J50" s="38"/>
      <c r="K50" s="38"/>
      <c r="L50" s="38"/>
      <c r="M50" s="9"/>
      <c r="N50" s="9"/>
      <c r="O50" s="9"/>
      <c r="P50" s="65"/>
      <c r="Q50" s="53"/>
      <c r="R50" s="47"/>
      <c r="S50" s="47"/>
      <c r="T50" s="47"/>
      <c r="U50" s="47"/>
      <c r="V50" s="47"/>
      <c r="W50" s="47"/>
      <c r="X50" s="47"/>
      <c r="Y50" s="47"/>
      <c r="Z50" s="47"/>
    </row>
    <row r="51" spans="1:26" s="4" customFormat="1" ht="15" hidden="1" customHeight="1" x14ac:dyDescent="0.25">
      <c r="A51" s="58"/>
      <c r="B51" s="69"/>
      <c r="C51" s="62"/>
      <c r="D51" s="62"/>
      <c r="E51" s="63"/>
      <c r="F51" s="3"/>
      <c r="G51" s="9"/>
      <c r="H51" s="9"/>
      <c r="I51" s="38"/>
      <c r="J51" s="38"/>
      <c r="K51" s="38"/>
      <c r="L51" s="38"/>
      <c r="M51" s="9"/>
      <c r="N51" s="9"/>
      <c r="O51" s="9"/>
      <c r="P51" s="66"/>
      <c r="Q51" s="54"/>
      <c r="R51" s="48"/>
      <c r="S51" s="48"/>
      <c r="T51" s="48"/>
      <c r="U51" s="48"/>
      <c r="V51" s="48"/>
      <c r="W51" s="48"/>
      <c r="X51" s="48"/>
      <c r="Y51" s="48"/>
      <c r="Z51" s="48"/>
    </row>
    <row r="52" spans="1:26" s="4" customFormat="1" ht="15" hidden="1" customHeight="1" x14ac:dyDescent="0.25">
      <c r="A52" s="57"/>
      <c r="B52" s="67"/>
      <c r="C52" s="62"/>
      <c r="D52" s="62"/>
      <c r="E52" s="63"/>
      <c r="F52" s="43"/>
      <c r="G52" s="9"/>
      <c r="H52" s="9"/>
      <c r="I52" s="38"/>
      <c r="J52" s="38"/>
      <c r="K52" s="38"/>
      <c r="L52" s="38"/>
      <c r="M52" s="9"/>
      <c r="N52" s="9"/>
      <c r="O52" s="9"/>
      <c r="P52" s="64"/>
      <c r="Q52" s="52"/>
      <c r="R52" s="46"/>
      <c r="S52" s="46"/>
      <c r="T52" s="46"/>
      <c r="U52" s="46"/>
      <c r="V52" s="46"/>
      <c r="W52" s="46"/>
      <c r="X52" s="46"/>
      <c r="Y52" s="46"/>
      <c r="Z52" s="46"/>
    </row>
    <row r="53" spans="1:26" s="4" customFormat="1" ht="75" hidden="1" customHeight="1" x14ac:dyDescent="0.25">
      <c r="A53" s="58"/>
      <c r="B53" s="68"/>
      <c r="C53" s="62"/>
      <c r="D53" s="62"/>
      <c r="E53" s="63"/>
      <c r="F53" s="3"/>
      <c r="G53" s="9"/>
      <c r="H53" s="9"/>
      <c r="I53" s="38"/>
      <c r="J53" s="38"/>
      <c r="K53" s="38"/>
      <c r="L53" s="38"/>
      <c r="M53" s="9"/>
      <c r="N53" s="9"/>
      <c r="O53" s="9"/>
      <c r="P53" s="65"/>
      <c r="Q53" s="53"/>
      <c r="R53" s="47"/>
      <c r="S53" s="47"/>
      <c r="T53" s="47"/>
      <c r="U53" s="47"/>
      <c r="V53" s="47"/>
      <c r="W53" s="47"/>
      <c r="X53" s="47"/>
      <c r="Y53" s="47"/>
      <c r="Z53" s="47"/>
    </row>
    <row r="54" spans="1:26" s="4" customFormat="1" ht="15" hidden="1" customHeight="1" x14ac:dyDescent="0.25">
      <c r="A54" s="58"/>
      <c r="B54" s="69"/>
      <c r="C54" s="62"/>
      <c r="D54" s="62"/>
      <c r="E54" s="63"/>
      <c r="F54" s="3"/>
      <c r="G54" s="9"/>
      <c r="H54" s="9"/>
      <c r="I54" s="38"/>
      <c r="J54" s="38"/>
      <c r="K54" s="38"/>
      <c r="L54" s="38"/>
      <c r="M54" s="9"/>
      <c r="N54" s="9"/>
      <c r="O54" s="9"/>
      <c r="P54" s="66"/>
      <c r="Q54" s="54"/>
      <c r="R54" s="48"/>
      <c r="S54" s="48"/>
      <c r="T54" s="48"/>
      <c r="U54" s="48"/>
      <c r="V54" s="48"/>
      <c r="W54" s="48"/>
      <c r="X54" s="48"/>
      <c r="Y54" s="48"/>
      <c r="Z54" s="48"/>
    </row>
    <row r="55" spans="1:26" s="4" customFormat="1" ht="30" hidden="1" customHeight="1" x14ac:dyDescent="0.25">
      <c r="A55" s="57"/>
      <c r="B55" s="67"/>
      <c r="C55" s="62"/>
      <c r="D55" s="62"/>
      <c r="E55" s="63"/>
      <c r="F55" s="43"/>
      <c r="G55" s="9"/>
      <c r="H55" s="9"/>
      <c r="I55" s="38"/>
      <c r="J55" s="38"/>
      <c r="K55" s="38"/>
      <c r="L55" s="38"/>
      <c r="M55" s="9"/>
      <c r="N55" s="9"/>
      <c r="O55" s="9"/>
      <c r="P55" s="52"/>
      <c r="Q55" s="52"/>
      <c r="R55" s="52"/>
      <c r="S55" s="52"/>
      <c r="T55" s="52"/>
      <c r="U55" s="52"/>
      <c r="V55" s="52"/>
      <c r="W55" s="52"/>
      <c r="X55" s="52"/>
      <c r="Y55" s="52"/>
      <c r="Z55" s="52"/>
    </row>
    <row r="56" spans="1:26" s="4" customFormat="1" ht="77.25" hidden="1" customHeight="1" x14ac:dyDescent="0.25">
      <c r="A56" s="58"/>
      <c r="B56" s="68"/>
      <c r="C56" s="62"/>
      <c r="D56" s="62"/>
      <c r="E56" s="63"/>
      <c r="F56" s="3"/>
      <c r="G56" s="9"/>
      <c r="H56" s="9"/>
      <c r="I56" s="38"/>
      <c r="J56" s="38"/>
      <c r="K56" s="38"/>
      <c r="L56" s="38"/>
      <c r="M56" s="9"/>
      <c r="N56" s="9"/>
      <c r="O56" s="9"/>
      <c r="P56" s="55"/>
      <c r="Q56" s="55"/>
      <c r="R56" s="55"/>
      <c r="S56" s="55"/>
      <c r="T56" s="55"/>
      <c r="U56" s="55"/>
      <c r="V56" s="55"/>
      <c r="W56" s="55"/>
      <c r="X56" s="55"/>
      <c r="Y56" s="55"/>
      <c r="Z56" s="55"/>
    </row>
    <row r="57" spans="1:26" s="4" customFormat="1" ht="68.25" hidden="1" customHeight="1" x14ac:dyDescent="0.25">
      <c r="A57" s="58"/>
      <c r="B57" s="69"/>
      <c r="C57" s="62"/>
      <c r="D57" s="62"/>
      <c r="E57" s="63"/>
      <c r="F57" s="3"/>
      <c r="G57" s="9"/>
      <c r="H57" s="9"/>
      <c r="I57" s="38"/>
      <c r="J57" s="38"/>
      <c r="K57" s="38"/>
      <c r="L57" s="38"/>
      <c r="M57" s="9"/>
      <c r="N57" s="9"/>
      <c r="O57" s="9"/>
      <c r="P57" s="56"/>
      <c r="Q57" s="56"/>
      <c r="R57" s="56"/>
      <c r="S57" s="56"/>
      <c r="T57" s="56"/>
      <c r="U57" s="56"/>
      <c r="V57" s="56"/>
      <c r="W57" s="56"/>
      <c r="X57" s="56"/>
      <c r="Y57" s="56"/>
      <c r="Z57" s="56"/>
    </row>
    <row r="58" spans="1:26" s="4" customFormat="1" ht="30" x14ac:dyDescent="0.25">
      <c r="A58" s="57" t="s">
        <v>23</v>
      </c>
      <c r="B58" s="59" t="s">
        <v>48</v>
      </c>
      <c r="C58" s="62">
        <v>2020</v>
      </c>
      <c r="D58" s="62">
        <v>2027</v>
      </c>
      <c r="E58" s="63" t="s">
        <v>12</v>
      </c>
      <c r="F58" s="43" t="s">
        <v>13</v>
      </c>
      <c r="G58" s="9">
        <f>G59+G60</f>
        <v>17651515.850000001</v>
      </c>
      <c r="H58" s="9">
        <f t="shared" ref="H58:O58" si="13">H59+H60</f>
        <v>7900</v>
      </c>
      <c r="I58" s="38">
        <f t="shared" si="13"/>
        <v>1120544.3899999999</v>
      </c>
      <c r="J58" s="38">
        <f t="shared" si="13"/>
        <v>1069650</v>
      </c>
      <c r="K58" s="38">
        <f t="shared" si="13"/>
        <v>2446136.33</v>
      </c>
      <c r="L58" s="38">
        <f t="shared" si="13"/>
        <v>1139485.1299999999</v>
      </c>
      <c r="M58" s="9">
        <f t="shared" ref="M58:N58" si="14">M59+M60</f>
        <v>1983600</v>
      </c>
      <c r="N58" s="9">
        <f t="shared" si="14"/>
        <v>4339700</v>
      </c>
      <c r="O58" s="9">
        <f t="shared" si="13"/>
        <v>5544500</v>
      </c>
      <c r="P58" s="64" t="s">
        <v>19</v>
      </c>
      <c r="Q58" s="52" t="s">
        <v>20</v>
      </c>
      <c r="R58" s="46">
        <v>26000</v>
      </c>
      <c r="S58" s="46">
        <v>2000</v>
      </c>
      <c r="T58" s="46">
        <v>2000</v>
      </c>
      <c r="U58" s="46">
        <v>2000</v>
      </c>
      <c r="V58" s="46">
        <v>4000</v>
      </c>
      <c r="W58" s="46">
        <v>4000</v>
      </c>
      <c r="X58" s="46">
        <v>4000</v>
      </c>
      <c r="Y58" s="46">
        <v>4000</v>
      </c>
      <c r="Z58" s="46">
        <v>4000</v>
      </c>
    </row>
    <row r="59" spans="1:26" s="4" customFormat="1" ht="75.75" customHeight="1" x14ac:dyDescent="0.25">
      <c r="A59" s="58"/>
      <c r="B59" s="60"/>
      <c r="C59" s="62"/>
      <c r="D59" s="62"/>
      <c r="E59" s="63"/>
      <c r="F59" s="3" t="s">
        <v>15</v>
      </c>
      <c r="G59" s="9">
        <f>H59+I59+J59+K59+L59+M59+N59+O59</f>
        <v>17651515.850000001</v>
      </c>
      <c r="H59" s="9">
        <v>7900</v>
      </c>
      <c r="I59" s="38">
        <v>1120544.3899999999</v>
      </c>
      <c r="J59" s="38">
        <v>1069650</v>
      </c>
      <c r="K59" s="38">
        <v>2446136.33</v>
      </c>
      <c r="L59" s="38">
        <v>1139485.1299999999</v>
      </c>
      <c r="M59" s="9">
        <v>1983600</v>
      </c>
      <c r="N59" s="9">
        <v>4339700</v>
      </c>
      <c r="O59" s="9">
        <v>5544500</v>
      </c>
      <c r="P59" s="65"/>
      <c r="Q59" s="53"/>
      <c r="R59" s="47"/>
      <c r="S59" s="47"/>
      <c r="T59" s="47"/>
      <c r="U59" s="47"/>
      <c r="V59" s="47"/>
      <c r="W59" s="47"/>
      <c r="X59" s="47"/>
      <c r="Y59" s="47"/>
      <c r="Z59" s="47"/>
    </row>
    <row r="60" spans="1:26" s="4" customFormat="1" ht="69.599999999999994" customHeight="1" x14ac:dyDescent="0.25">
      <c r="A60" s="58"/>
      <c r="B60" s="61"/>
      <c r="C60" s="62"/>
      <c r="D60" s="62"/>
      <c r="E60" s="63"/>
      <c r="F60" s="3" t="s">
        <v>30</v>
      </c>
      <c r="G60" s="9">
        <f>H60+I60+J60+K60+L60+M60+N60+O60</f>
        <v>0</v>
      </c>
      <c r="H60" s="9">
        <v>0</v>
      </c>
      <c r="I60" s="38">
        <v>0</v>
      </c>
      <c r="J60" s="38">
        <v>0</v>
      </c>
      <c r="K60" s="38">
        <v>0</v>
      </c>
      <c r="L60" s="38">
        <v>0</v>
      </c>
      <c r="M60" s="9">
        <v>0</v>
      </c>
      <c r="N60" s="9">
        <v>0</v>
      </c>
      <c r="O60" s="9">
        <v>0</v>
      </c>
      <c r="P60" s="66"/>
      <c r="Q60" s="54"/>
      <c r="R60" s="48"/>
      <c r="S60" s="48"/>
      <c r="T60" s="48"/>
      <c r="U60" s="48"/>
      <c r="V60" s="48"/>
      <c r="W60" s="48"/>
      <c r="X60" s="48"/>
      <c r="Y60" s="48"/>
      <c r="Z60" s="48"/>
    </row>
    <row r="61" spans="1:26" s="4" customFormat="1" ht="30" x14ac:dyDescent="0.25">
      <c r="A61" s="57" t="s">
        <v>53</v>
      </c>
      <c r="B61" s="59" t="s">
        <v>54</v>
      </c>
      <c r="C61" s="62">
        <v>2020</v>
      </c>
      <c r="D61" s="62">
        <v>2027</v>
      </c>
      <c r="E61" s="63" t="s">
        <v>12</v>
      </c>
      <c r="F61" s="43" t="s">
        <v>13</v>
      </c>
      <c r="G61" s="9">
        <f>G62+G63</f>
        <v>12000206.399999999</v>
      </c>
      <c r="H61" s="9">
        <f t="shared" ref="H61:O61" si="15">H62+H63</f>
        <v>12000206.399999999</v>
      </c>
      <c r="I61" s="38">
        <f t="shared" si="15"/>
        <v>0</v>
      </c>
      <c r="J61" s="38">
        <f t="shared" si="15"/>
        <v>0</v>
      </c>
      <c r="K61" s="38">
        <f t="shared" si="15"/>
        <v>0</v>
      </c>
      <c r="L61" s="38">
        <f t="shared" si="15"/>
        <v>0</v>
      </c>
      <c r="M61" s="9">
        <f t="shared" ref="M61:N61" si="16">M62+M63</f>
        <v>0</v>
      </c>
      <c r="N61" s="9">
        <f t="shared" si="16"/>
        <v>0</v>
      </c>
      <c r="O61" s="9">
        <f t="shared" si="15"/>
        <v>0</v>
      </c>
      <c r="P61" s="64" t="s">
        <v>19</v>
      </c>
      <c r="Q61" s="52" t="s">
        <v>20</v>
      </c>
      <c r="R61" s="46">
        <v>16145</v>
      </c>
      <c r="S61" s="46">
        <v>16145</v>
      </c>
      <c r="T61" s="46">
        <v>0</v>
      </c>
      <c r="U61" s="46">
        <v>0</v>
      </c>
      <c r="V61" s="46">
        <v>0</v>
      </c>
      <c r="W61" s="46">
        <v>0</v>
      </c>
      <c r="X61" s="46">
        <v>0</v>
      </c>
      <c r="Y61" s="46">
        <v>0</v>
      </c>
      <c r="Z61" s="46">
        <v>0</v>
      </c>
    </row>
    <row r="62" spans="1:26" s="4" customFormat="1" ht="90" x14ac:dyDescent="0.25">
      <c r="A62" s="58"/>
      <c r="B62" s="60"/>
      <c r="C62" s="62"/>
      <c r="D62" s="62"/>
      <c r="E62" s="63"/>
      <c r="F62" s="3" t="s">
        <v>15</v>
      </c>
      <c r="G62" s="9">
        <f>H62+I62+J62+K62+L62+O62</f>
        <v>765831.59</v>
      </c>
      <c r="H62" s="9">
        <f>H65+H68+H71+H74+H77+H83</f>
        <v>765831.59</v>
      </c>
      <c r="I62" s="38">
        <v>0</v>
      </c>
      <c r="J62" s="38">
        <v>0</v>
      </c>
      <c r="K62" s="38">
        <v>0</v>
      </c>
      <c r="L62" s="38">
        <v>0</v>
      </c>
      <c r="M62" s="9">
        <v>0</v>
      </c>
      <c r="N62" s="9">
        <v>0</v>
      </c>
      <c r="O62" s="9">
        <v>0</v>
      </c>
      <c r="P62" s="65"/>
      <c r="Q62" s="53"/>
      <c r="R62" s="47"/>
      <c r="S62" s="47"/>
      <c r="T62" s="47"/>
      <c r="U62" s="47"/>
      <c r="V62" s="47"/>
      <c r="W62" s="47"/>
      <c r="X62" s="47"/>
      <c r="Y62" s="47"/>
      <c r="Z62" s="47"/>
    </row>
    <row r="63" spans="1:26" s="4" customFormat="1" ht="60" x14ac:dyDescent="0.25">
      <c r="A63" s="58"/>
      <c r="B63" s="61"/>
      <c r="C63" s="62"/>
      <c r="D63" s="62"/>
      <c r="E63" s="63"/>
      <c r="F63" s="3" t="s">
        <v>30</v>
      </c>
      <c r="G63" s="9">
        <f>H63+I63+J63+K63+L63+O63</f>
        <v>11234374.809999999</v>
      </c>
      <c r="H63" s="9">
        <f>H66+H69+H72+H75+H78</f>
        <v>11234374.809999999</v>
      </c>
      <c r="I63" s="38">
        <v>0</v>
      </c>
      <c r="J63" s="38">
        <v>0</v>
      </c>
      <c r="K63" s="38">
        <v>0</v>
      </c>
      <c r="L63" s="38">
        <v>0</v>
      </c>
      <c r="M63" s="9">
        <v>0</v>
      </c>
      <c r="N63" s="9">
        <v>0</v>
      </c>
      <c r="O63" s="9">
        <v>0</v>
      </c>
      <c r="P63" s="66"/>
      <c r="Q63" s="54"/>
      <c r="R63" s="48"/>
      <c r="S63" s="48"/>
      <c r="T63" s="48"/>
      <c r="U63" s="48"/>
      <c r="V63" s="48"/>
      <c r="W63" s="48"/>
      <c r="X63" s="48"/>
      <c r="Y63" s="48"/>
      <c r="Z63" s="48"/>
    </row>
    <row r="64" spans="1:26" s="4" customFormat="1" ht="36.75" customHeight="1" x14ac:dyDescent="0.25">
      <c r="A64" s="57" t="s">
        <v>55</v>
      </c>
      <c r="B64" s="59" t="s">
        <v>60</v>
      </c>
      <c r="C64" s="62">
        <v>2020</v>
      </c>
      <c r="D64" s="62">
        <v>2027</v>
      </c>
      <c r="E64" s="63" t="s">
        <v>12</v>
      </c>
      <c r="F64" s="43" t="s">
        <v>13</v>
      </c>
      <c r="G64" s="9">
        <f>G65+G66</f>
        <v>3387808.05</v>
      </c>
      <c r="H64" s="9">
        <f t="shared" ref="H64:O64" si="17">H65+H66</f>
        <v>3387808.05</v>
      </c>
      <c r="I64" s="38">
        <f t="shared" si="17"/>
        <v>0</v>
      </c>
      <c r="J64" s="38">
        <f t="shared" si="17"/>
        <v>0</v>
      </c>
      <c r="K64" s="38">
        <f t="shared" si="17"/>
        <v>0</v>
      </c>
      <c r="L64" s="38">
        <f t="shared" si="17"/>
        <v>0</v>
      </c>
      <c r="M64" s="9">
        <f t="shared" ref="M64:N64" si="18">M65+M66</f>
        <v>0</v>
      </c>
      <c r="N64" s="9">
        <f t="shared" si="18"/>
        <v>0</v>
      </c>
      <c r="O64" s="9">
        <f t="shared" si="17"/>
        <v>0</v>
      </c>
      <c r="P64" s="64" t="s">
        <v>19</v>
      </c>
      <c r="Q64" s="52" t="s">
        <v>20</v>
      </c>
      <c r="R64" s="46">
        <v>3885</v>
      </c>
      <c r="S64" s="46">
        <v>3885</v>
      </c>
      <c r="T64" s="46">
        <v>0</v>
      </c>
      <c r="U64" s="46">
        <v>0</v>
      </c>
      <c r="V64" s="46">
        <v>0</v>
      </c>
      <c r="W64" s="46">
        <v>0</v>
      </c>
      <c r="X64" s="46">
        <v>0</v>
      </c>
      <c r="Y64" s="46">
        <v>0</v>
      </c>
      <c r="Z64" s="46">
        <v>0</v>
      </c>
    </row>
    <row r="65" spans="1:26" s="4" customFormat="1" ht="72.75" customHeight="1" x14ac:dyDescent="0.25">
      <c r="A65" s="58"/>
      <c r="B65" s="60"/>
      <c r="C65" s="62"/>
      <c r="D65" s="62"/>
      <c r="E65" s="63"/>
      <c r="F65" s="3" t="s">
        <v>15</v>
      </c>
      <c r="G65" s="9">
        <f>H65+I65+J65+K65+L65+O65</f>
        <v>0</v>
      </c>
      <c r="H65" s="9">
        <v>0</v>
      </c>
      <c r="I65" s="38">
        <v>0</v>
      </c>
      <c r="J65" s="38">
        <v>0</v>
      </c>
      <c r="K65" s="38">
        <v>0</v>
      </c>
      <c r="L65" s="38">
        <v>0</v>
      </c>
      <c r="M65" s="9">
        <v>0</v>
      </c>
      <c r="N65" s="9">
        <v>0</v>
      </c>
      <c r="O65" s="9">
        <v>0</v>
      </c>
      <c r="P65" s="65"/>
      <c r="Q65" s="53"/>
      <c r="R65" s="47"/>
      <c r="S65" s="47"/>
      <c r="T65" s="47"/>
      <c r="U65" s="47"/>
      <c r="V65" s="47"/>
      <c r="W65" s="47"/>
      <c r="X65" s="47"/>
      <c r="Y65" s="47"/>
      <c r="Z65" s="47"/>
    </row>
    <row r="66" spans="1:26" s="4" customFormat="1" ht="63.75" customHeight="1" x14ac:dyDescent="0.25">
      <c r="A66" s="58"/>
      <c r="B66" s="61"/>
      <c r="C66" s="62"/>
      <c r="D66" s="62"/>
      <c r="E66" s="63"/>
      <c r="F66" s="3" t="s">
        <v>30</v>
      </c>
      <c r="G66" s="9">
        <f>H66+I66+J66+K66+L66+O66</f>
        <v>3387808.05</v>
      </c>
      <c r="H66" s="9">
        <v>3387808.05</v>
      </c>
      <c r="I66" s="38">
        <v>0</v>
      </c>
      <c r="J66" s="38">
        <v>0</v>
      </c>
      <c r="K66" s="38">
        <v>0</v>
      </c>
      <c r="L66" s="38">
        <v>0</v>
      </c>
      <c r="M66" s="9">
        <v>0</v>
      </c>
      <c r="N66" s="9">
        <v>0</v>
      </c>
      <c r="O66" s="9">
        <v>0</v>
      </c>
      <c r="P66" s="66"/>
      <c r="Q66" s="54"/>
      <c r="R66" s="48"/>
      <c r="S66" s="48"/>
      <c r="T66" s="48"/>
      <c r="U66" s="48"/>
      <c r="V66" s="48"/>
      <c r="W66" s="48"/>
      <c r="X66" s="48"/>
      <c r="Y66" s="48"/>
      <c r="Z66" s="48"/>
    </row>
    <row r="67" spans="1:26" s="4" customFormat="1" ht="36.75" customHeight="1" x14ac:dyDescent="0.25">
      <c r="A67" s="57" t="s">
        <v>56</v>
      </c>
      <c r="B67" s="59" t="s">
        <v>61</v>
      </c>
      <c r="C67" s="62">
        <v>2020</v>
      </c>
      <c r="D67" s="62">
        <v>2027</v>
      </c>
      <c r="E67" s="63" t="s">
        <v>12</v>
      </c>
      <c r="F67" s="43" t="s">
        <v>13</v>
      </c>
      <c r="G67" s="9">
        <f>G68+G69</f>
        <v>3932490</v>
      </c>
      <c r="H67" s="9">
        <f t="shared" ref="H67:O67" si="19">H68+H69</f>
        <v>3932490</v>
      </c>
      <c r="I67" s="38">
        <f t="shared" si="19"/>
        <v>0</v>
      </c>
      <c r="J67" s="38">
        <f t="shared" si="19"/>
        <v>0</v>
      </c>
      <c r="K67" s="38">
        <f t="shared" si="19"/>
        <v>0</v>
      </c>
      <c r="L67" s="38">
        <f t="shared" si="19"/>
        <v>0</v>
      </c>
      <c r="M67" s="9">
        <f t="shared" ref="M67:N67" si="20">M68+M69</f>
        <v>0</v>
      </c>
      <c r="N67" s="9">
        <f t="shared" si="20"/>
        <v>0</v>
      </c>
      <c r="O67" s="9">
        <f t="shared" si="19"/>
        <v>0</v>
      </c>
      <c r="P67" s="64" t="s">
        <v>19</v>
      </c>
      <c r="Q67" s="52" t="s">
        <v>20</v>
      </c>
      <c r="R67" s="46">
        <v>8125</v>
      </c>
      <c r="S67" s="46">
        <v>8125</v>
      </c>
      <c r="T67" s="46">
        <v>0</v>
      </c>
      <c r="U67" s="46">
        <v>0</v>
      </c>
      <c r="V67" s="46">
        <v>0</v>
      </c>
      <c r="W67" s="46">
        <v>0</v>
      </c>
      <c r="X67" s="46">
        <v>0</v>
      </c>
      <c r="Y67" s="46">
        <v>0</v>
      </c>
      <c r="Z67" s="46">
        <v>0</v>
      </c>
    </row>
    <row r="68" spans="1:26" s="4" customFormat="1" ht="67.150000000000006" customHeight="1" x14ac:dyDescent="0.25">
      <c r="A68" s="58"/>
      <c r="B68" s="60"/>
      <c r="C68" s="62"/>
      <c r="D68" s="62"/>
      <c r="E68" s="63"/>
      <c r="F68" s="3" t="s">
        <v>15</v>
      </c>
      <c r="G68" s="9">
        <f>H68+I68+J68+K68+L68+O68</f>
        <v>695606.73</v>
      </c>
      <c r="H68" s="9">
        <v>695606.73</v>
      </c>
      <c r="I68" s="38">
        <v>0</v>
      </c>
      <c r="J68" s="38">
        <v>0</v>
      </c>
      <c r="K68" s="38">
        <v>0</v>
      </c>
      <c r="L68" s="38">
        <v>0</v>
      </c>
      <c r="M68" s="9">
        <v>0</v>
      </c>
      <c r="N68" s="9">
        <v>0</v>
      </c>
      <c r="O68" s="9">
        <v>0</v>
      </c>
      <c r="P68" s="65"/>
      <c r="Q68" s="53"/>
      <c r="R68" s="47"/>
      <c r="S68" s="47"/>
      <c r="T68" s="47"/>
      <c r="U68" s="47"/>
      <c r="V68" s="47"/>
      <c r="W68" s="47"/>
      <c r="X68" s="47"/>
      <c r="Y68" s="47"/>
      <c r="Z68" s="47"/>
    </row>
    <row r="69" spans="1:26" s="4" customFormat="1" ht="72.599999999999994" customHeight="1" x14ac:dyDescent="0.25">
      <c r="A69" s="58"/>
      <c r="B69" s="61"/>
      <c r="C69" s="62"/>
      <c r="D69" s="62"/>
      <c r="E69" s="63"/>
      <c r="F69" s="3" t="s">
        <v>30</v>
      </c>
      <c r="G69" s="9">
        <f>H69+I69+J69+K69+L69+O69</f>
        <v>3236883.27</v>
      </c>
      <c r="H69" s="9">
        <v>3236883.27</v>
      </c>
      <c r="I69" s="38">
        <v>0</v>
      </c>
      <c r="J69" s="38">
        <v>0</v>
      </c>
      <c r="K69" s="38">
        <v>0</v>
      </c>
      <c r="L69" s="38">
        <v>0</v>
      </c>
      <c r="M69" s="9">
        <v>0</v>
      </c>
      <c r="N69" s="9">
        <v>0</v>
      </c>
      <c r="O69" s="9">
        <v>0</v>
      </c>
      <c r="P69" s="66"/>
      <c r="Q69" s="54"/>
      <c r="R69" s="48"/>
      <c r="S69" s="48"/>
      <c r="T69" s="48"/>
      <c r="U69" s="48"/>
      <c r="V69" s="48"/>
      <c r="W69" s="48"/>
      <c r="X69" s="48"/>
      <c r="Y69" s="48"/>
      <c r="Z69" s="48"/>
    </row>
    <row r="70" spans="1:26" s="4" customFormat="1" ht="36.75" customHeight="1" x14ac:dyDescent="0.25">
      <c r="A70" s="57" t="s">
        <v>59</v>
      </c>
      <c r="B70" s="59" t="s">
        <v>62</v>
      </c>
      <c r="C70" s="62">
        <v>2020</v>
      </c>
      <c r="D70" s="62">
        <v>2027</v>
      </c>
      <c r="E70" s="63" t="s">
        <v>12</v>
      </c>
      <c r="F70" s="43" t="s">
        <v>13</v>
      </c>
      <c r="G70" s="9">
        <f>G71+G72</f>
        <v>3650463.94</v>
      </c>
      <c r="H70" s="9">
        <f t="shared" ref="H70:O70" si="21">H71+H72</f>
        <v>3650463.94</v>
      </c>
      <c r="I70" s="38">
        <f t="shared" si="21"/>
        <v>0</v>
      </c>
      <c r="J70" s="38">
        <f t="shared" si="21"/>
        <v>0</v>
      </c>
      <c r="K70" s="38">
        <f t="shared" si="21"/>
        <v>0</v>
      </c>
      <c r="L70" s="38">
        <f t="shared" si="21"/>
        <v>0</v>
      </c>
      <c r="M70" s="9">
        <f t="shared" ref="M70:N70" si="22">M71+M72</f>
        <v>0</v>
      </c>
      <c r="N70" s="9">
        <f t="shared" si="22"/>
        <v>0</v>
      </c>
      <c r="O70" s="9">
        <f t="shared" si="21"/>
        <v>0</v>
      </c>
      <c r="P70" s="64" t="s">
        <v>19</v>
      </c>
      <c r="Q70" s="52" t="s">
        <v>20</v>
      </c>
      <c r="R70" s="46">
        <v>3250</v>
      </c>
      <c r="S70" s="46">
        <v>3250</v>
      </c>
      <c r="T70" s="46">
        <v>0</v>
      </c>
      <c r="U70" s="46">
        <v>0</v>
      </c>
      <c r="V70" s="46">
        <v>0</v>
      </c>
      <c r="W70" s="46">
        <v>0</v>
      </c>
      <c r="X70" s="46">
        <v>0</v>
      </c>
      <c r="Y70" s="46">
        <v>0</v>
      </c>
      <c r="Z70" s="46">
        <v>0</v>
      </c>
    </row>
    <row r="71" spans="1:26" s="4" customFormat="1" ht="67.150000000000006" customHeight="1" x14ac:dyDescent="0.25">
      <c r="A71" s="58"/>
      <c r="B71" s="60"/>
      <c r="C71" s="62"/>
      <c r="D71" s="62"/>
      <c r="E71" s="63"/>
      <c r="F71" s="3" t="s">
        <v>15</v>
      </c>
      <c r="G71" s="9">
        <f>H71+I71+J71+K71+L71+O71</f>
        <v>0</v>
      </c>
      <c r="H71" s="9">
        <v>0</v>
      </c>
      <c r="I71" s="38">
        <v>0</v>
      </c>
      <c r="J71" s="38">
        <v>0</v>
      </c>
      <c r="K71" s="38">
        <v>0</v>
      </c>
      <c r="L71" s="38">
        <v>0</v>
      </c>
      <c r="M71" s="9">
        <v>0</v>
      </c>
      <c r="N71" s="9">
        <v>0</v>
      </c>
      <c r="O71" s="9">
        <v>0</v>
      </c>
      <c r="P71" s="65"/>
      <c r="Q71" s="53"/>
      <c r="R71" s="47"/>
      <c r="S71" s="47"/>
      <c r="T71" s="47"/>
      <c r="U71" s="47"/>
      <c r="V71" s="47"/>
      <c r="W71" s="47"/>
      <c r="X71" s="47"/>
      <c r="Y71" s="47"/>
      <c r="Z71" s="47"/>
    </row>
    <row r="72" spans="1:26" s="4" customFormat="1" ht="73.900000000000006" customHeight="1" x14ac:dyDescent="0.25">
      <c r="A72" s="58"/>
      <c r="B72" s="61"/>
      <c r="C72" s="62"/>
      <c r="D72" s="62"/>
      <c r="E72" s="63"/>
      <c r="F72" s="3" t="s">
        <v>30</v>
      </c>
      <c r="G72" s="9">
        <f>H72+I72+J72+K72+L72+O72</f>
        <v>3650463.94</v>
      </c>
      <c r="H72" s="9">
        <v>3650463.94</v>
      </c>
      <c r="I72" s="38">
        <v>0</v>
      </c>
      <c r="J72" s="38">
        <v>0</v>
      </c>
      <c r="K72" s="38">
        <v>0</v>
      </c>
      <c r="L72" s="38">
        <v>0</v>
      </c>
      <c r="M72" s="9">
        <v>0</v>
      </c>
      <c r="N72" s="9">
        <v>0</v>
      </c>
      <c r="O72" s="9">
        <v>0</v>
      </c>
      <c r="P72" s="66"/>
      <c r="Q72" s="54"/>
      <c r="R72" s="48"/>
      <c r="S72" s="48"/>
      <c r="T72" s="48"/>
      <c r="U72" s="48"/>
      <c r="V72" s="48"/>
      <c r="W72" s="48"/>
      <c r="X72" s="48"/>
      <c r="Y72" s="48"/>
      <c r="Z72" s="48"/>
    </row>
    <row r="73" spans="1:26" s="4" customFormat="1" ht="36.75" customHeight="1" x14ac:dyDescent="0.25">
      <c r="A73" s="57" t="s">
        <v>57</v>
      </c>
      <c r="B73" s="59" t="s">
        <v>63</v>
      </c>
      <c r="C73" s="62">
        <v>2020</v>
      </c>
      <c r="D73" s="62">
        <v>2027</v>
      </c>
      <c r="E73" s="63" t="s">
        <v>12</v>
      </c>
      <c r="F73" s="43" t="s">
        <v>13</v>
      </c>
      <c r="G73" s="9">
        <f>G74+G75</f>
        <v>483972.75</v>
      </c>
      <c r="H73" s="9">
        <f t="shared" ref="H73:O73" si="23">H74+H75</f>
        <v>483972.75</v>
      </c>
      <c r="I73" s="38">
        <f t="shared" si="23"/>
        <v>0</v>
      </c>
      <c r="J73" s="38">
        <f t="shared" si="23"/>
        <v>0</v>
      </c>
      <c r="K73" s="38">
        <f t="shared" si="23"/>
        <v>0</v>
      </c>
      <c r="L73" s="38">
        <f t="shared" si="23"/>
        <v>0</v>
      </c>
      <c r="M73" s="9">
        <f t="shared" ref="M73:N73" si="24">M74+M75</f>
        <v>0</v>
      </c>
      <c r="N73" s="9">
        <f t="shared" si="24"/>
        <v>0</v>
      </c>
      <c r="O73" s="9">
        <f t="shared" si="23"/>
        <v>0</v>
      </c>
      <c r="P73" s="64" t="s">
        <v>19</v>
      </c>
      <c r="Q73" s="52" t="s">
        <v>20</v>
      </c>
      <c r="R73" s="46">
        <v>475</v>
      </c>
      <c r="S73" s="46">
        <v>475</v>
      </c>
      <c r="T73" s="46">
        <v>0</v>
      </c>
      <c r="U73" s="46">
        <v>0</v>
      </c>
      <c r="V73" s="46">
        <v>0</v>
      </c>
      <c r="W73" s="46">
        <v>0</v>
      </c>
      <c r="X73" s="46">
        <v>0</v>
      </c>
      <c r="Y73" s="46">
        <v>0</v>
      </c>
      <c r="Z73" s="46">
        <v>0</v>
      </c>
    </row>
    <row r="74" spans="1:26" s="4" customFormat="1" ht="67.150000000000006" customHeight="1" x14ac:dyDescent="0.25">
      <c r="A74" s="58"/>
      <c r="B74" s="60"/>
      <c r="C74" s="62"/>
      <c r="D74" s="62"/>
      <c r="E74" s="63"/>
      <c r="F74" s="3" t="s">
        <v>15</v>
      </c>
      <c r="G74" s="9">
        <f>H74+I74+J74+K74+L74+O74</f>
        <v>33014.82</v>
      </c>
      <c r="H74" s="9">
        <v>33014.82</v>
      </c>
      <c r="I74" s="38">
        <v>0</v>
      </c>
      <c r="J74" s="38">
        <v>0</v>
      </c>
      <c r="K74" s="38">
        <v>0</v>
      </c>
      <c r="L74" s="38">
        <v>0</v>
      </c>
      <c r="M74" s="9">
        <v>0</v>
      </c>
      <c r="N74" s="9">
        <v>0</v>
      </c>
      <c r="O74" s="9">
        <v>0</v>
      </c>
      <c r="P74" s="65"/>
      <c r="Q74" s="53"/>
      <c r="R74" s="47"/>
      <c r="S74" s="47"/>
      <c r="T74" s="47"/>
      <c r="U74" s="47"/>
      <c r="V74" s="47"/>
      <c r="W74" s="47"/>
      <c r="X74" s="47"/>
      <c r="Y74" s="47"/>
      <c r="Z74" s="47"/>
    </row>
    <row r="75" spans="1:26" s="4" customFormat="1" ht="61.15" customHeight="1" x14ac:dyDescent="0.25">
      <c r="A75" s="58"/>
      <c r="B75" s="61"/>
      <c r="C75" s="62"/>
      <c r="D75" s="62"/>
      <c r="E75" s="63"/>
      <c r="F75" s="3" t="s">
        <v>30</v>
      </c>
      <c r="G75" s="9">
        <f>H75+I75+J75+K75+L75+O75</f>
        <v>450957.93</v>
      </c>
      <c r="H75" s="9">
        <v>450957.93</v>
      </c>
      <c r="I75" s="38">
        <v>0</v>
      </c>
      <c r="J75" s="38">
        <v>0</v>
      </c>
      <c r="K75" s="38">
        <v>0</v>
      </c>
      <c r="L75" s="38">
        <v>0</v>
      </c>
      <c r="M75" s="9">
        <v>0</v>
      </c>
      <c r="N75" s="9">
        <v>0</v>
      </c>
      <c r="O75" s="9">
        <v>0</v>
      </c>
      <c r="P75" s="66"/>
      <c r="Q75" s="54"/>
      <c r="R75" s="48"/>
      <c r="S75" s="48"/>
      <c r="T75" s="48"/>
      <c r="U75" s="48"/>
      <c r="V75" s="48"/>
      <c r="W75" s="48"/>
      <c r="X75" s="48"/>
      <c r="Y75" s="48"/>
      <c r="Z75" s="48"/>
    </row>
    <row r="76" spans="1:26" s="4" customFormat="1" ht="36.75" customHeight="1" x14ac:dyDescent="0.25">
      <c r="A76" s="57" t="s">
        <v>58</v>
      </c>
      <c r="B76" s="59" t="s">
        <v>64</v>
      </c>
      <c r="C76" s="62">
        <v>2020</v>
      </c>
      <c r="D76" s="62">
        <v>2027</v>
      </c>
      <c r="E76" s="63" t="s">
        <v>12</v>
      </c>
      <c r="F76" s="43" t="s">
        <v>13</v>
      </c>
      <c r="G76" s="9">
        <f>G77+G78</f>
        <v>545471.66</v>
      </c>
      <c r="H76" s="9">
        <f t="shared" ref="H76:O76" si="25">H77+H78</f>
        <v>545471.66</v>
      </c>
      <c r="I76" s="38">
        <f t="shared" si="25"/>
        <v>0</v>
      </c>
      <c r="J76" s="38">
        <f t="shared" si="25"/>
        <v>0</v>
      </c>
      <c r="K76" s="38">
        <f t="shared" si="25"/>
        <v>0</v>
      </c>
      <c r="L76" s="38">
        <f t="shared" si="25"/>
        <v>0</v>
      </c>
      <c r="M76" s="9">
        <f t="shared" ref="M76:N76" si="26">M77+M78</f>
        <v>0</v>
      </c>
      <c r="N76" s="9">
        <f t="shared" si="26"/>
        <v>0</v>
      </c>
      <c r="O76" s="9">
        <f t="shared" si="25"/>
        <v>0</v>
      </c>
      <c r="P76" s="64" t="s">
        <v>19</v>
      </c>
      <c r="Q76" s="52" t="s">
        <v>20</v>
      </c>
      <c r="R76" s="46">
        <v>410</v>
      </c>
      <c r="S76" s="46">
        <v>410</v>
      </c>
      <c r="T76" s="46">
        <v>0</v>
      </c>
      <c r="U76" s="46">
        <v>0</v>
      </c>
      <c r="V76" s="46">
        <v>0</v>
      </c>
      <c r="W76" s="46">
        <v>0</v>
      </c>
      <c r="X76" s="46">
        <v>0</v>
      </c>
      <c r="Y76" s="46">
        <v>0</v>
      </c>
      <c r="Z76" s="46">
        <v>0</v>
      </c>
    </row>
    <row r="77" spans="1:26" s="4" customFormat="1" ht="72" customHeight="1" x14ac:dyDescent="0.25">
      <c r="A77" s="58"/>
      <c r="B77" s="60"/>
      <c r="C77" s="62"/>
      <c r="D77" s="62"/>
      <c r="E77" s="63"/>
      <c r="F77" s="3" t="s">
        <v>15</v>
      </c>
      <c r="G77" s="9">
        <f>H77+I77+J77+K77+L77+O77</f>
        <v>37210.04</v>
      </c>
      <c r="H77" s="9">
        <v>37210.04</v>
      </c>
      <c r="I77" s="38">
        <v>0</v>
      </c>
      <c r="J77" s="38">
        <v>0</v>
      </c>
      <c r="K77" s="38">
        <v>0</v>
      </c>
      <c r="L77" s="38">
        <v>0</v>
      </c>
      <c r="M77" s="9">
        <v>0</v>
      </c>
      <c r="N77" s="9">
        <v>0</v>
      </c>
      <c r="O77" s="9">
        <v>0</v>
      </c>
      <c r="P77" s="65"/>
      <c r="Q77" s="53"/>
      <c r="R77" s="47"/>
      <c r="S77" s="47"/>
      <c r="T77" s="47"/>
      <c r="U77" s="47"/>
      <c r="V77" s="47"/>
      <c r="W77" s="47"/>
      <c r="X77" s="47"/>
      <c r="Y77" s="47"/>
      <c r="Z77" s="47"/>
    </row>
    <row r="78" spans="1:26" s="4" customFormat="1" ht="61.15" customHeight="1" x14ac:dyDescent="0.25">
      <c r="A78" s="97"/>
      <c r="B78" s="61"/>
      <c r="C78" s="62"/>
      <c r="D78" s="62"/>
      <c r="E78" s="63"/>
      <c r="F78" s="3" t="s">
        <v>30</v>
      </c>
      <c r="G78" s="9">
        <f>H78+I78+J78+K78+L78+O78</f>
        <v>508261.62</v>
      </c>
      <c r="H78" s="9">
        <v>508261.62</v>
      </c>
      <c r="I78" s="38">
        <v>0</v>
      </c>
      <c r="J78" s="38">
        <v>0</v>
      </c>
      <c r="K78" s="38">
        <v>0</v>
      </c>
      <c r="L78" s="38">
        <v>0</v>
      </c>
      <c r="M78" s="9">
        <v>0</v>
      </c>
      <c r="N78" s="9">
        <v>0</v>
      </c>
      <c r="O78" s="9">
        <v>0</v>
      </c>
      <c r="P78" s="66"/>
      <c r="Q78" s="54"/>
      <c r="R78" s="48"/>
      <c r="S78" s="48"/>
      <c r="T78" s="48"/>
      <c r="U78" s="48"/>
      <c r="V78" s="48"/>
      <c r="W78" s="48"/>
      <c r="X78" s="48"/>
      <c r="Y78" s="48"/>
      <c r="Z78" s="48"/>
    </row>
    <row r="79" spans="1:26" s="4" customFormat="1" ht="37.9" customHeight="1" x14ac:dyDescent="0.25">
      <c r="A79" s="57" t="s">
        <v>65</v>
      </c>
      <c r="B79" s="67" t="s">
        <v>66</v>
      </c>
      <c r="C79" s="62">
        <v>2020</v>
      </c>
      <c r="D79" s="62">
        <v>2027</v>
      </c>
      <c r="E79" s="63" t="s">
        <v>12</v>
      </c>
      <c r="F79" s="43" t="s">
        <v>13</v>
      </c>
      <c r="G79" s="14">
        <f>H79+I79+J79+K79+L79+O79</f>
        <v>2172818</v>
      </c>
      <c r="H79" s="14">
        <f t="shared" ref="H79:O79" si="27">H80+H81</f>
        <v>0</v>
      </c>
      <c r="I79" s="34">
        <f t="shared" si="27"/>
        <v>2172818</v>
      </c>
      <c r="J79" s="34">
        <f t="shared" si="27"/>
        <v>0</v>
      </c>
      <c r="K79" s="34">
        <f t="shared" si="27"/>
        <v>0</v>
      </c>
      <c r="L79" s="34">
        <f t="shared" si="27"/>
        <v>0</v>
      </c>
      <c r="M79" s="14">
        <f t="shared" ref="M79:N79" si="28">M80+M81</f>
        <v>0</v>
      </c>
      <c r="N79" s="14">
        <f t="shared" si="28"/>
        <v>0</v>
      </c>
      <c r="O79" s="14">
        <f t="shared" si="27"/>
        <v>0</v>
      </c>
      <c r="P79" s="64" t="s">
        <v>67</v>
      </c>
      <c r="Q79" s="52" t="s">
        <v>52</v>
      </c>
      <c r="R79" s="46">
        <v>1</v>
      </c>
      <c r="S79" s="46">
        <v>0</v>
      </c>
      <c r="T79" s="46">
        <v>1</v>
      </c>
      <c r="U79" s="46">
        <v>0</v>
      </c>
      <c r="V79" s="46">
        <v>0</v>
      </c>
      <c r="W79" s="46">
        <v>0</v>
      </c>
      <c r="X79" s="46">
        <v>0</v>
      </c>
      <c r="Y79" s="46">
        <v>0</v>
      </c>
      <c r="Z79" s="46">
        <v>0</v>
      </c>
    </row>
    <row r="80" spans="1:26" s="4" customFormat="1" ht="77.25" customHeight="1" x14ac:dyDescent="0.25">
      <c r="A80" s="58"/>
      <c r="B80" s="68"/>
      <c r="C80" s="62"/>
      <c r="D80" s="62"/>
      <c r="E80" s="63"/>
      <c r="F80" s="3" t="s">
        <v>15</v>
      </c>
      <c r="G80" s="14">
        <f>H80+I80+J80+K80+L80+O80</f>
        <v>546655.5</v>
      </c>
      <c r="H80" s="34">
        <v>0</v>
      </c>
      <c r="I80" s="34">
        <v>546655.5</v>
      </c>
      <c r="J80" s="34">
        <v>0</v>
      </c>
      <c r="K80" s="34">
        <v>0</v>
      </c>
      <c r="L80" s="34">
        <v>0</v>
      </c>
      <c r="M80" s="14">
        <v>0</v>
      </c>
      <c r="N80" s="14">
        <v>0</v>
      </c>
      <c r="O80" s="14">
        <v>0</v>
      </c>
      <c r="P80" s="70"/>
      <c r="Q80" s="53"/>
      <c r="R80" s="47"/>
      <c r="S80" s="47"/>
      <c r="T80" s="47"/>
      <c r="U80" s="47"/>
      <c r="V80" s="47"/>
      <c r="W80" s="47"/>
      <c r="X80" s="47"/>
      <c r="Y80" s="47"/>
      <c r="Z80" s="47"/>
    </row>
    <row r="81" spans="1:26" s="4" customFormat="1" ht="61.15" customHeight="1" x14ac:dyDescent="0.25">
      <c r="A81" s="58"/>
      <c r="B81" s="69"/>
      <c r="C81" s="62"/>
      <c r="D81" s="62"/>
      <c r="E81" s="63"/>
      <c r="F81" s="3" t="s">
        <v>30</v>
      </c>
      <c r="G81" s="14">
        <f>H81+I81+J81+K81+L81+O81</f>
        <v>1626162.5</v>
      </c>
      <c r="H81" s="14">
        <v>0</v>
      </c>
      <c r="I81" s="34">
        <v>1626162.5</v>
      </c>
      <c r="J81" s="34">
        <v>0</v>
      </c>
      <c r="K81" s="34">
        <v>0</v>
      </c>
      <c r="L81" s="34">
        <v>0</v>
      </c>
      <c r="M81" s="14">
        <v>0</v>
      </c>
      <c r="N81" s="14">
        <v>0</v>
      </c>
      <c r="O81" s="14">
        <v>0</v>
      </c>
      <c r="P81" s="71"/>
      <c r="Q81" s="54"/>
      <c r="R81" s="48"/>
      <c r="S81" s="48"/>
      <c r="T81" s="48"/>
      <c r="U81" s="48"/>
      <c r="V81" s="48"/>
      <c r="W81" s="48"/>
      <c r="X81" s="48"/>
      <c r="Y81" s="48"/>
      <c r="Z81" s="48"/>
    </row>
    <row r="82" spans="1:26" s="4" customFormat="1" ht="37.9" customHeight="1" x14ac:dyDescent="0.25">
      <c r="A82" s="57" t="s">
        <v>39</v>
      </c>
      <c r="B82" s="67" t="s">
        <v>79</v>
      </c>
      <c r="C82" s="62">
        <v>2020</v>
      </c>
      <c r="D82" s="62">
        <v>2027</v>
      </c>
      <c r="E82" s="63" t="s">
        <v>12</v>
      </c>
      <c r="F82" s="43" t="s">
        <v>13</v>
      </c>
      <c r="G82" s="14">
        <f>H82+I82+J82+K82+L82+O82</f>
        <v>532282.73</v>
      </c>
      <c r="H82" s="14">
        <f t="shared" ref="H82:O82" si="29">H83+H84</f>
        <v>0</v>
      </c>
      <c r="I82" s="34">
        <f t="shared" si="29"/>
        <v>0</v>
      </c>
      <c r="J82" s="34">
        <f t="shared" si="29"/>
        <v>0</v>
      </c>
      <c r="K82" s="34">
        <f t="shared" si="29"/>
        <v>532282.73</v>
      </c>
      <c r="L82" s="34">
        <f t="shared" si="29"/>
        <v>0</v>
      </c>
      <c r="M82" s="14">
        <f t="shared" ref="M82:N82" si="30">M83+M84</f>
        <v>0</v>
      </c>
      <c r="N82" s="14">
        <f t="shared" si="30"/>
        <v>0</v>
      </c>
      <c r="O82" s="14">
        <f t="shared" si="29"/>
        <v>0</v>
      </c>
      <c r="P82" s="64" t="s">
        <v>74</v>
      </c>
      <c r="Q82" s="52" t="s">
        <v>52</v>
      </c>
      <c r="R82" s="46">
        <v>28</v>
      </c>
      <c r="S82" s="46">
        <v>0</v>
      </c>
      <c r="T82" s="46">
        <v>0</v>
      </c>
      <c r="U82" s="46">
        <v>0</v>
      </c>
      <c r="V82" s="46">
        <v>28</v>
      </c>
      <c r="W82" s="46">
        <v>0</v>
      </c>
      <c r="X82" s="46">
        <v>0</v>
      </c>
      <c r="Y82" s="46">
        <v>0</v>
      </c>
      <c r="Z82" s="46">
        <v>0</v>
      </c>
    </row>
    <row r="83" spans="1:26" s="4" customFormat="1" ht="75" customHeight="1" x14ac:dyDescent="0.25">
      <c r="A83" s="58"/>
      <c r="B83" s="68"/>
      <c r="C83" s="62"/>
      <c r="D83" s="62"/>
      <c r="E83" s="63"/>
      <c r="F83" s="3" t="s">
        <v>15</v>
      </c>
      <c r="G83" s="14">
        <f>H83+I83+J83+K83+L83+O83</f>
        <v>532282.73</v>
      </c>
      <c r="H83" s="34">
        <v>0</v>
      </c>
      <c r="I83" s="34">
        <v>0</v>
      </c>
      <c r="J83" s="34">
        <v>0</v>
      </c>
      <c r="K83" s="34">
        <v>532282.73</v>
      </c>
      <c r="L83" s="34">
        <v>0</v>
      </c>
      <c r="M83" s="14">
        <v>0</v>
      </c>
      <c r="N83" s="14">
        <v>0</v>
      </c>
      <c r="O83" s="14">
        <v>0</v>
      </c>
      <c r="P83" s="70"/>
      <c r="Q83" s="53"/>
      <c r="R83" s="47"/>
      <c r="S83" s="47"/>
      <c r="T83" s="47"/>
      <c r="U83" s="47"/>
      <c r="V83" s="47"/>
      <c r="W83" s="47"/>
      <c r="X83" s="47"/>
      <c r="Y83" s="47"/>
      <c r="Z83" s="47"/>
    </row>
    <row r="84" spans="1:26" s="4" customFormat="1" ht="61.15" customHeight="1" x14ac:dyDescent="0.25">
      <c r="A84" s="58"/>
      <c r="B84" s="69"/>
      <c r="C84" s="62"/>
      <c r="D84" s="62"/>
      <c r="E84" s="63"/>
      <c r="F84" s="3" t="s">
        <v>30</v>
      </c>
      <c r="G84" s="14">
        <f>H84+I84+J84+K84+L84+O84</f>
        <v>0</v>
      </c>
      <c r="H84" s="14">
        <v>0</v>
      </c>
      <c r="I84" s="34">
        <v>0</v>
      </c>
      <c r="J84" s="34">
        <v>0</v>
      </c>
      <c r="K84" s="34">
        <v>0</v>
      </c>
      <c r="L84" s="34">
        <v>0</v>
      </c>
      <c r="M84" s="14">
        <v>0</v>
      </c>
      <c r="N84" s="14">
        <v>0</v>
      </c>
      <c r="O84" s="14">
        <v>0</v>
      </c>
      <c r="P84" s="71"/>
      <c r="Q84" s="54"/>
      <c r="R84" s="48"/>
      <c r="S84" s="48"/>
      <c r="T84" s="48"/>
      <c r="U84" s="48"/>
      <c r="V84" s="48"/>
      <c r="W84" s="48"/>
      <c r="X84" s="48"/>
      <c r="Y84" s="48"/>
      <c r="Z84" s="48"/>
    </row>
    <row r="85" spans="1:26" s="4" customFormat="1" ht="81" customHeight="1" x14ac:dyDescent="0.25">
      <c r="A85" s="57" t="s">
        <v>75</v>
      </c>
      <c r="B85" s="67" t="s">
        <v>76</v>
      </c>
      <c r="C85" s="62">
        <v>2020</v>
      </c>
      <c r="D85" s="62">
        <v>2027</v>
      </c>
      <c r="E85" s="63" t="s">
        <v>12</v>
      </c>
      <c r="F85" s="43" t="s">
        <v>13</v>
      </c>
      <c r="G85" s="14">
        <f>H85+I85+J85+K85+L85+M85</f>
        <v>13757363.25</v>
      </c>
      <c r="H85" s="14">
        <f t="shared" ref="H85:O85" si="31">H86+H87</f>
        <v>2449972.59</v>
      </c>
      <c r="I85" s="34">
        <f t="shared" si="31"/>
        <v>2107390.66</v>
      </c>
      <c r="J85" s="34">
        <f t="shared" si="31"/>
        <v>2200000</v>
      </c>
      <c r="K85" s="34">
        <f t="shared" si="31"/>
        <v>2000000</v>
      </c>
      <c r="L85" s="34">
        <f t="shared" si="31"/>
        <v>2500000</v>
      </c>
      <c r="M85" s="14">
        <f t="shared" ref="M85:N85" si="32">M86+M87</f>
        <v>2500000</v>
      </c>
      <c r="N85" s="14">
        <f t="shared" si="32"/>
        <v>0</v>
      </c>
      <c r="O85" s="14">
        <f t="shared" si="31"/>
        <v>0</v>
      </c>
      <c r="P85" s="64" t="s">
        <v>18</v>
      </c>
      <c r="Q85" s="52" t="s">
        <v>73</v>
      </c>
      <c r="R85" s="90">
        <v>70</v>
      </c>
      <c r="S85" s="46">
        <v>0</v>
      </c>
      <c r="T85" s="46">
        <v>72.5</v>
      </c>
      <c r="U85" s="46">
        <v>72</v>
      </c>
      <c r="V85" s="46">
        <v>70.5</v>
      </c>
      <c r="W85" s="90">
        <v>70</v>
      </c>
      <c r="X85" s="46">
        <v>0</v>
      </c>
      <c r="Y85" s="46">
        <v>0</v>
      </c>
      <c r="Z85" s="46">
        <v>0</v>
      </c>
    </row>
    <row r="86" spans="1:26" s="4" customFormat="1" ht="99.75" customHeight="1" x14ac:dyDescent="0.25">
      <c r="A86" s="58"/>
      <c r="B86" s="68"/>
      <c r="C86" s="62"/>
      <c r="D86" s="62"/>
      <c r="E86" s="63"/>
      <c r="F86" s="3" t="s">
        <v>15</v>
      </c>
      <c r="G86" s="14">
        <f>H86+I86+J86+K86+L86+M86</f>
        <v>13757363.25</v>
      </c>
      <c r="H86" s="14">
        <v>2449972.59</v>
      </c>
      <c r="I86" s="34">
        <v>2107390.66</v>
      </c>
      <c r="J86" s="34">
        <v>2200000</v>
      </c>
      <c r="K86" s="34">
        <v>2000000</v>
      </c>
      <c r="L86" s="34">
        <v>2500000</v>
      </c>
      <c r="M86" s="14">
        <v>2500000</v>
      </c>
      <c r="N86" s="14">
        <v>0</v>
      </c>
      <c r="O86" s="14">
        <v>0</v>
      </c>
      <c r="P86" s="70"/>
      <c r="Q86" s="53"/>
      <c r="R86" s="91"/>
      <c r="S86" s="47"/>
      <c r="T86" s="47"/>
      <c r="U86" s="47"/>
      <c r="V86" s="47"/>
      <c r="W86" s="91"/>
      <c r="X86" s="47"/>
      <c r="Y86" s="47"/>
      <c r="Z86" s="47"/>
    </row>
    <row r="87" spans="1:26" s="4" customFormat="1" ht="101.25" customHeight="1" x14ac:dyDescent="0.25">
      <c r="A87" s="58"/>
      <c r="B87" s="69"/>
      <c r="C87" s="62"/>
      <c r="D87" s="62"/>
      <c r="E87" s="63"/>
      <c r="F87" s="3" t="s">
        <v>30</v>
      </c>
      <c r="G87" s="14">
        <f>H87+I87+J87+K87+L87+O87</f>
        <v>0</v>
      </c>
      <c r="H87" s="14">
        <v>0</v>
      </c>
      <c r="I87" s="34">
        <v>0</v>
      </c>
      <c r="J87" s="34">
        <v>0</v>
      </c>
      <c r="K87" s="34">
        <v>0</v>
      </c>
      <c r="L87" s="34">
        <v>0</v>
      </c>
      <c r="M87" s="14">
        <v>0</v>
      </c>
      <c r="N87" s="14">
        <v>0</v>
      </c>
      <c r="O87" s="14">
        <v>0</v>
      </c>
      <c r="P87" s="71"/>
      <c r="Q87" s="54"/>
      <c r="R87" s="92"/>
      <c r="S87" s="48"/>
      <c r="T87" s="48"/>
      <c r="U87" s="48"/>
      <c r="V87" s="48"/>
      <c r="W87" s="92"/>
      <c r="X87" s="48"/>
      <c r="Y87" s="48"/>
      <c r="Z87" s="48"/>
    </row>
    <row r="88" spans="1:26" s="4" customFormat="1" ht="81" customHeight="1" x14ac:dyDescent="0.25">
      <c r="A88" s="57" t="s">
        <v>77</v>
      </c>
      <c r="B88" s="67" t="s">
        <v>78</v>
      </c>
      <c r="C88" s="62">
        <v>2020</v>
      </c>
      <c r="D88" s="62">
        <v>2027</v>
      </c>
      <c r="E88" s="63" t="s">
        <v>12</v>
      </c>
      <c r="F88" s="43" t="s">
        <v>13</v>
      </c>
      <c r="G88" s="14">
        <f>H88+I88+J88+K88+L88+O88</f>
        <v>6079594.6200000001</v>
      </c>
      <c r="H88" s="14">
        <f t="shared" ref="H88:O88" si="33">H89+H90</f>
        <v>0</v>
      </c>
      <c r="I88" s="34">
        <f t="shared" si="33"/>
        <v>0</v>
      </c>
      <c r="J88" s="34">
        <f t="shared" si="33"/>
        <v>0</v>
      </c>
      <c r="K88" s="34">
        <f t="shared" si="33"/>
        <v>3198700.24</v>
      </c>
      <c r="L88" s="34">
        <f t="shared" si="33"/>
        <v>2880894.38</v>
      </c>
      <c r="M88" s="14">
        <f t="shared" ref="M88:N88" si="34">M89+M90</f>
        <v>0</v>
      </c>
      <c r="N88" s="14">
        <f t="shared" si="34"/>
        <v>0</v>
      </c>
      <c r="O88" s="14">
        <f t="shared" si="33"/>
        <v>0</v>
      </c>
      <c r="P88" s="64" t="s">
        <v>18</v>
      </c>
      <c r="Q88" s="52" t="s">
        <v>73</v>
      </c>
      <c r="R88" s="90">
        <v>70</v>
      </c>
      <c r="S88" s="46">
        <v>0</v>
      </c>
      <c r="T88" s="46">
        <v>0</v>
      </c>
      <c r="U88" s="46">
        <v>0</v>
      </c>
      <c r="V88" s="46">
        <v>70.5</v>
      </c>
      <c r="W88" s="90">
        <v>70</v>
      </c>
      <c r="X88" s="46">
        <v>0</v>
      </c>
      <c r="Y88" s="46">
        <v>0</v>
      </c>
      <c r="Z88" s="46">
        <v>0</v>
      </c>
    </row>
    <row r="89" spans="1:26" s="4" customFormat="1" ht="99.75" customHeight="1" x14ac:dyDescent="0.25">
      <c r="A89" s="58"/>
      <c r="B89" s="68"/>
      <c r="C89" s="62"/>
      <c r="D89" s="62"/>
      <c r="E89" s="63"/>
      <c r="F89" s="3" t="s">
        <v>15</v>
      </c>
      <c r="G89" s="14">
        <f>H89+I89+J89+K89+L89+O89</f>
        <v>6079594.6200000001</v>
      </c>
      <c r="H89" s="14">
        <v>0</v>
      </c>
      <c r="I89" s="34">
        <v>0</v>
      </c>
      <c r="J89" s="34">
        <v>0</v>
      </c>
      <c r="K89" s="34">
        <v>3198700.24</v>
      </c>
      <c r="L89" s="34">
        <v>2880894.38</v>
      </c>
      <c r="M89" s="14">
        <v>0</v>
      </c>
      <c r="N89" s="14">
        <v>0</v>
      </c>
      <c r="O89" s="14">
        <v>0</v>
      </c>
      <c r="P89" s="70"/>
      <c r="Q89" s="53"/>
      <c r="R89" s="91"/>
      <c r="S89" s="47"/>
      <c r="T89" s="47"/>
      <c r="U89" s="47"/>
      <c r="V89" s="47"/>
      <c r="W89" s="91"/>
      <c r="X89" s="47"/>
      <c r="Y89" s="47"/>
      <c r="Z89" s="47"/>
    </row>
    <row r="90" spans="1:26" s="4" customFormat="1" ht="72" customHeight="1" x14ac:dyDescent="0.25">
      <c r="A90" s="58"/>
      <c r="B90" s="69"/>
      <c r="C90" s="62"/>
      <c r="D90" s="62"/>
      <c r="E90" s="63"/>
      <c r="F90" s="3" t="s">
        <v>30</v>
      </c>
      <c r="G90" s="14">
        <f>H90+I90+J90+K90+L90+O90</f>
        <v>0</v>
      </c>
      <c r="H90" s="14">
        <v>0</v>
      </c>
      <c r="I90" s="34">
        <v>0</v>
      </c>
      <c r="J90" s="34">
        <v>0</v>
      </c>
      <c r="K90" s="34">
        <v>0</v>
      </c>
      <c r="L90" s="34">
        <v>0</v>
      </c>
      <c r="M90" s="14">
        <v>0</v>
      </c>
      <c r="N90" s="14">
        <v>0</v>
      </c>
      <c r="O90" s="14">
        <v>0</v>
      </c>
      <c r="P90" s="71"/>
      <c r="Q90" s="54"/>
      <c r="R90" s="92"/>
      <c r="S90" s="48"/>
      <c r="T90" s="48"/>
      <c r="U90" s="48"/>
      <c r="V90" s="48"/>
      <c r="W90" s="92"/>
      <c r="X90" s="48"/>
      <c r="Y90" s="48"/>
      <c r="Z90" s="48"/>
    </row>
    <row r="91" spans="1:26" s="4" customFormat="1" ht="81" customHeight="1" x14ac:dyDescent="0.25">
      <c r="A91" s="57" t="s">
        <v>82</v>
      </c>
      <c r="B91" s="67" t="s">
        <v>83</v>
      </c>
      <c r="C91" s="62">
        <v>2020</v>
      </c>
      <c r="D91" s="62">
        <v>2027</v>
      </c>
      <c r="E91" s="63" t="s">
        <v>12</v>
      </c>
      <c r="F91" s="43" t="s">
        <v>13</v>
      </c>
      <c r="G91" s="14">
        <f>H91+I91+J91+K91+L91+O91</f>
        <v>1761530.39</v>
      </c>
      <c r="H91" s="14">
        <f t="shared" ref="H91:O91" si="35">H92+H93</f>
        <v>0</v>
      </c>
      <c r="I91" s="34">
        <f t="shared" si="35"/>
        <v>0</v>
      </c>
      <c r="J91" s="34">
        <f t="shared" si="35"/>
        <v>0</v>
      </c>
      <c r="K91" s="34">
        <f t="shared" si="35"/>
        <v>1761530.39</v>
      </c>
      <c r="L91" s="34">
        <f t="shared" si="35"/>
        <v>0</v>
      </c>
      <c r="M91" s="14">
        <f t="shared" ref="M91:N91" si="36">M92+M93</f>
        <v>0</v>
      </c>
      <c r="N91" s="14">
        <f t="shared" si="36"/>
        <v>0</v>
      </c>
      <c r="O91" s="14">
        <f t="shared" si="35"/>
        <v>0</v>
      </c>
      <c r="P91" s="64" t="s">
        <v>80</v>
      </c>
      <c r="Q91" s="52" t="s">
        <v>81</v>
      </c>
      <c r="R91" s="94">
        <v>0.09</v>
      </c>
      <c r="S91" s="46">
        <v>0</v>
      </c>
      <c r="T91" s="46">
        <v>0</v>
      </c>
      <c r="U91" s="46">
        <v>0</v>
      </c>
      <c r="V91" s="94">
        <v>0.09</v>
      </c>
      <c r="W91" s="46">
        <v>0</v>
      </c>
      <c r="X91" s="46">
        <v>0</v>
      </c>
      <c r="Y91" s="46">
        <v>0</v>
      </c>
      <c r="Z91" s="46">
        <v>0</v>
      </c>
    </row>
    <row r="92" spans="1:26" s="4" customFormat="1" ht="99.75" customHeight="1" x14ac:dyDescent="0.25">
      <c r="A92" s="58"/>
      <c r="B92" s="68"/>
      <c r="C92" s="62"/>
      <c r="D92" s="62"/>
      <c r="E92" s="63"/>
      <c r="F92" s="3" t="s">
        <v>15</v>
      </c>
      <c r="G92" s="14">
        <f>H92+I92+J92+K92+L92+O92</f>
        <v>100000</v>
      </c>
      <c r="H92" s="14">
        <v>0</v>
      </c>
      <c r="I92" s="34">
        <v>0</v>
      </c>
      <c r="J92" s="34">
        <v>0</v>
      </c>
      <c r="K92" s="34">
        <v>100000</v>
      </c>
      <c r="L92" s="34">
        <v>0</v>
      </c>
      <c r="M92" s="14">
        <v>0</v>
      </c>
      <c r="N92" s="14">
        <v>0</v>
      </c>
      <c r="O92" s="14">
        <v>0</v>
      </c>
      <c r="P92" s="70"/>
      <c r="Q92" s="53"/>
      <c r="R92" s="95"/>
      <c r="S92" s="47"/>
      <c r="T92" s="47"/>
      <c r="U92" s="47"/>
      <c r="V92" s="95"/>
      <c r="W92" s="47"/>
      <c r="X92" s="47"/>
      <c r="Y92" s="47"/>
      <c r="Z92" s="47"/>
    </row>
    <row r="93" spans="1:26" s="4" customFormat="1" ht="81" customHeight="1" x14ac:dyDescent="0.25">
      <c r="A93" s="58"/>
      <c r="B93" s="69"/>
      <c r="C93" s="62"/>
      <c r="D93" s="62"/>
      <c r="E93" s="63"/>
      <c r="F93" s="3" t="s">
        <v>30</v>
      </c>
      <c r="G93" s="14">
        <f>H93+I93+J93+K93+L93+O93</f>
        <v>1661530.39</v>
      </c>
      <c r="H93" s="14">
        <v>0</v>
      </c>
      <c r="I93" s="34">
        <v>0</v>
      </c>
      <c r="J93" s="34">
        <v>0</v>
      </c>
      <c r="K93" s="34">
        <v>1661530.39</v>
      </c>
      <c r="L93" s="34">
        <v>0</v>
      </c>
      <c r="M93" s="14">
        <v>0</v>
      </c>
      <c r="N93" s="14">
        <v>0</v>
      </c>
      <c r="O93" s="14">
        <v>0</v>
      </c>
      <c r="P93" s="71"/>
      <c r="Q93" s="54"/>
      <c r="R93" s="96"/>
      <c r="S93" s="48"/>
      <c r="T93" s="48"/>
      <c r="U93" s="48"/>
      <c r="V93" s="96"/>
      <c r="W93" s="48"/>
      <c r="X93" s="48"/>
      <c r="Y93" s="48"/>
      <c r="Z93" s="48"/>
    </row>
    <row r="94" spans="1:26" s="4" customFormat="1" ht="81" hidden="1" customHeight="1" x14ac:dyDescent="0.25">
      <c r="A94" s="57"/>
      <c r="B94" s="67"/>
      <c r="C94" s="62"/>
      <c r="D94" s="62"/>
      <c r="E94" s="63"/>
      <c r="F94" s="43"/>
      <c r="G94" s="14"/>
      <c r="H94" s="14"/>
      <c r="I94" s="34"/>
      <c r="J94" s="34"/>
      <c r="K94" s="34"/>
      <c r="L94" s="34"/>
      <c r="M94" s="14"/>
      <c r="N94" s="14"/>
      <c r="O94" s="14"/>
      <c r="P94" s="64"/>
      <c r="Q94" s="52"/>
      <c r="R94" s="46"/>
      <c r="S94" s="46"/>
      <c r="T94" s="46"/>
      <c r="U94" s="46"/>
      <c r="V94" s="46"/>
      <c r="W94" s="46"/>
      <c r="X94" s="46"/>
      <c r="Y94" s="46"/>
      <c r="Z94" s="46"/>
    </row>
    <row r="95" spans="1:26" s="4" customFormat="1" ht="99.75" hidden="1" customHeight="1" x14ac:dyDescent="0.25">
      <c r="A95" s="58"/>
      <c r="B95" s="68"/>
      <c r="C95" s="62"/>
      <c r="D95" s="62"/>
      <c r="E95" s="63"/>
      <c r="F95" s="3"/>
      <c r="G95" s="14"/>
      <c r="H95" s="14"/>
      <c r="I95" s="34"/>
      <c r="J95" s="34"/>
      <c r="K95" s="34"/>
      <c r="L95" s="34"/>
      <c r="M95" s="14"/>
      <c r="N95" s="14"/>
      <c r="O95" s="14"/>
      <c r="P95" s="70"/>
      <c r="Q95" s="53"/>
      <c r="R95" s="47"/>
      <c r="S95" s="47"/>
      <c r="T95" s="47"/>
      <c r="U95" s="47"/>
      <c r="V95" s="47"/>
      <c r="W95" s="47"/>
      <c r="X95" s="47"/>
      <c r="Y95" s="47"/>
      <c r="Z95" s="47"/>
    </row>
    <row r="96" spans="1:26" s="4" customFormat="1" ht="81" hidden="1" customHeight="1" x14ac:dyDescent="0.25">
      <c r="A96" s="58"/>
      <c r="B96" s="69"/>
      <c r="C96" s="62"/>
      <c r="D96" s="62"/>
      <c r="E96" s="63"/>
      <c r="F96" s="3"/>
      <c r="G96" s="14"/>
      <c r="H96" s="14"/>
      <c r="I96" s="34"/>
      <c r="J96" s="34"/>
      <c r="K96" s="34"/>
      <c r="L96" s="34"/>
      <c r="M96" s="14"/>
      <c r="N96" s="14"/>
      <c r="O96" s="14"/>
      <c r="P96" s="71"/>
      <c r="Q96" s="54"/>
      <c r="R96" s="48"/>
      <c r="S96" s="48"/>
      <c r="T96" s="48"/>
      <c r="U96" s="48"/>
      <c r="V96" s="48"/>
      <c r="W96" s="48"/>
      <c r="X96" s="48"/>
      <c r="Y96" s="48"/>
      <c r="Z96" s="48"/>
    </row>
    <row r="97" spans="1:26" s="4" customFormat="1" ht="81" hidden="1" customHeight="1" x14ac:dyDescent="0.25">
      <c r="A97" s="57"/>
      <c r="B97" s="67"/>
      <c r="C97" s="62"/>
      <c r="D97" s="62"/>
      <c r="E97" s="63"/>
      <c r="F97" s="43"/>
      <c r="G97" s="14"/>
      <c r="H97" s="14"/>
      <c r="I97" s="34"/>
      <c r="J97" s="34"/>
      <c r="K97" s="34"/>
      <c r="L97" s="34"/>
      <c r="M97" s="14"/>
      <c r="N97" s="14"/>
      <c r="O97" s="14"/>
      <c r="P97" s="64"/>
      <c r="Q97" s="52"/>
      <c r="R97" s="46"/>
      <c r="S97" s="46"/>
      <c r="T97" s="46"/>
      <c r="U97" s="46"/>
      <c r="V97" s="46"/>
      <c r="W97" s="46"/>
      <c r="X97" s="46"/>
      <c r="Y97" s="46"/>
      <c r="Z97" s="46"/>
    </row>
    <row r="98" spans="1:26" s="4" customFormat="1" ht="81" hidden="1" customHeight="1" x14ac:dyDescent="0.25">
      <c r="A98" s="58"/>
      <c r="B98" s="68"/>
      <c r="C98" s="62"/>
      <c r="D98" s="62"/>
      <c r="E98" s="63"/>
      <c r="F98" s="3"/>
      <c r="G98" s="14"/>
      <c r="H98" s="14"/>
      <c r="I98" s="34"/>
      <c r="J98" s="34"/>
      <c r="K98" s="34"/>
      <c r="L98" s="34"/>
      <c r="M98" s="14"/>
      <c r="N98" s="14"/>
      <c r="O98" s="14"/>
      <c r="P98" s="70"/>
      <c r="Q98" s="53"/>
      <c r="R98" s="47"/>
      <c r="S98" s="47"/>
      <c r="T98" s="47"/>
      <c r="U98" s="47"/>
      <c r="V98" s="47"/>
      <c r="W98" s="47"/>
      <c r="X98" s="47"/>
      <c r="Y98" s="47"/>
      <c r="Z98" s="47"/>
    </row>
    <row r="99" spans="1:26" s="4" customFormat="1" ht="81" hidden="1" customHeight="1" x14ac:dyDescent="0.25">
      <c r="A99" s="97"/>
      <c r="B99" s="69"/>
      <c r="C99" s="62"/>
      <c r="D99" s="62"/>
      <c r="E99" s="63"/>
      <c r="F99" s="3"/>
      <c r="G99" s="14"/>
      <c r="H99" s="14"/>
      <c r="I99" s="34"/>
      <c r="J99" s="34"/>
      <c r="K99" s="34"/>
      <c r="L99" s="34"/>
      <c r="M99" s="14"/>
      <c r="N99" s="14"/>
      <c r="O99" s="14"/>
      <c r="P99" s="71"/>
      <c r="Q99" s="54"/>
      <c r="R99" s="48"/>
      <c r="S99" s="48"/>
      <c r="T99" s="48"/>
      <c r="U99" s="48"/>
      <c r="V99" s="48"/>
      <c r="W99" s="48"/>
      <c r="X99" s="48"/>
      <c r="Y99" s="48"/>
      <c r="Z99" s="48"/>
    </row>
    <row r="100" spans="1:26" s="4" customFormat="1" ht="81" hidden="1" customHeight="1" x14ac:dyDescent="0.25">
      <c r="A100" s="57"/>
      <c r="B100" s="67"/>
      <c r="C100" s="62"/>
      <c r="D100" s="62"/>
      <c r="E100" s="63"/>
      <c r="F100" s="43"/>
      <c r="G100" s="14"/>
      <c r="H100" s="14"/>
      <c r="I100" s="34"/>
      <c r="J100" s="34"/>
      <c r="K100" s="34"/>
      <c r="L100" s="34"/>
      <c r="M100" s="14"/>
      <c r="N100" s="14"/>
      <c r="O100" s="14"/>
      <c r="P100" s="64"/>
      <c r="Q100" s="52"/>
      <c r="R100" s="46"/>
      <c r="S100" s="46"/>
      <c r="T100" s="46"/>
      <c r="U100" s="46"/>
      <c r="V100" s="46"/>
      <c r="W100" s="46"/>
      <c r="X100" s="46"/>
      <c r="Y100" s="46"/>
      <c r="Z100" s="46"/>
    </row>
    <row r="101" spans="1:26" s="4" customFormat="1" ht="81" hidden="1" customHeight="1" x14ac:dyDescent="0.25">
      <c r="A101" s="58"/>
      <c r="B101" s="68"/>
      <c r="C101" s="62"/>
      <c r="D101" s="62"/>
      <c r="E101" s="63"/>
      <c r="F101" s="3"/>
      <c r="G101" s="14"/>
      <c r="H101" s="14"/>
      <c r="I101" s="34"/>
      <c r="J101" s="34"/>
      <c r="K101" s="34"/>
      <c r="L101" s="34"/>
      <c r="M101" s="14"/>
      <c r="N101" s="14"/>
      <c r="O101" s="14"/>
      <c r="P101" s="70"/>
      <c r="Q101" s="53"/>
      <c r="R101" s="47"/>
      <c r="S101" s="47"/>
      <c r="T101" s="47"/>
      <c r="U101" s="47"/>
      <c r="V101" s="47"/>
      <c r="W101" s="47"/>
      <c r="X101" s="47"/>
      <c r="Y101" s="47"/>
      <c r="Z101" s="47"/>
    </row>
    <row r="102" spans="1:26" s="4" customFormat="1" ht="81" hidden="1" customHeight="1" x14ac:dyDescent="0.25">
      <c r="A102" s="97"/>
      <c r="B102" s="69"/>
      <c r="C102" s="62"/>
      <c r="D102" s="62"/>
      <c r="E102" s="63"/>
      <c r="F102" s="3"/>
      <c r="G102" s="14"/>
      <c r="H102" s="14"/>
      <c r="I102" s="34"/>
      <c r="J102" s="34"/>
      <c r="K102" s="34"/>
      <c r="L102" s="34"/>
      <c r="M102" s="14"/>
      <c r="N102" s="14"/>
      <c r="O102" s="14"/>
      <c r="P102" s="71"/>
      <c r="Q102" s="54"/>
      <c r="R102" s="48"/>
      <c r="S102" s="48"/>
      <c r="T102" s="48"/>
      <c r="U102" s="48"/>
      <c r="V102" s="48"/>
      <c r="W102" s="48"/>
      <c r="X102" s="48"/>
      <c r="Y102" s="48"/>
      <c r="Z102" s="48"/>
    </row>
    <row r="103" spans="1:26" s="4" customFormat="1" ht="81" hidden="1" customHeight="1" x14ac:dyDescent="0.25">
      <c r="A103" s="57"/>
      <c r="B103" s="67"/>
      <c r="C103" s="62"/>
      <c r="D103" s="62"/>
      <c r="E103" s="63"/>
      <c r="F103" s="43"/>
      <c r="G103" s="14"/>
      <c r="H103" s="14"/>
      <c r="I103" s="34"/>
      <c r="J103" s="34"/>
      <c r="K103" s="34"/>
      <c r="L103" s="34"/>
      <c r="M103" s="14"/>
      <c r="N103" s="14"/>
      <c r="O103" s="14"/>
      <c r="P103" s="64"/>
      <c r="Q103" s="52"/>
      <c r="R103" s="46"/>
      <c r="S103" s="46"/>
      <c r="T103" s="46"/>
      <c r="U103" s="46"/>
      <c r="V103" s="46"/>
      <c r="W103" s="46"/>
      <c r="X103" s="46"/>
      <c r="Y103" s="46"/>
      <c r="Z103" s="46"/>
    </row>
    <row r="104" spans="1:26" s="4" customFormat="1" ht="81" hidden="1" customHeight="1" x14ac:dyDescent="0.25">
      <c r="A104" s="58"/>
      <c r="B104" s="68"/>
      <c r="C104" s="62"/>
      <c r="D104" s="62"/>
      <c r="E104" s="63"/>
      <c r="F104" s="3"/>
      <c r="G104" s="14"/>
      <c r="H104" s="14"/>
      <c r="I104" s="34"/>
      <c r="J104" s="34"/>
      <c r="K104" s="34"/>
      <c r="L104" s="34"/>
      <c r="M104" s="14"/>
      <c r="N104" s="14"/>
      <c r="O104" s="14"/>
      <c r="P104" s="70"/>
      <c r="Q104" s="53"/>
      <c r="R104" s="47"/>
      <c r="S104" s="47"/>
      <c r="T104" s="47"/>
      <c r="U104" s="47"/>
      <c r="V104" s="47"/>
      <c r="W104" s="47"/>
      <c r="X104" s="47"/>
      <c r="Y104" s="47"/>
      <c r="Z104" s="47"/>
    </row>
    <row r="105" spans="1:26" s="4" customFormat="1" ht="81" hidden="1" customHeight="1" x14ac:dyDescent="0.25">
      <c r="A105" s="58"/>
      <c r="B105" s="69"/>
      <c r="C105" s="62"/>
      <c r="D105" s="62"/>
      <c r="E105" s="63"/>
      <c r="F105" s="3"/>
      <c r="G105" s="14"/>
      <c r="H105" s="14"/>
      <c r="I105" s="34"/>
      <c r="J105" s="34"/>
      <c r="K105" s="34"/>
      <c r="L105" s="34"/>
      <c r="M105" s="14"/>
      <c r="N105" s="14"/>
      <c r="O105" s="14"/>
      <c r="P105" s="71"/>
      <c r="Q105" s="54"/>
      <c r="R105" s="48"/>
      <c r="S105" s="48"/>
      <c r="T105" s="48"/>
      <c r="U105" s="48"/>
      <c r="V105" s="48"/>
      <c r="W105" s="48"/>
      <c r="X105" s="48"/>
      <c r="Y105" s="48"/>
      <c r="Z105" s="48"/>
    </row>
    <row r="106" spans="1:26" s="4" customFormat="1" ht="81" hidden="1" customHeight="1" x14ac:dyDescent="0.25">
      <c r="A106" s="57"/>
      <c r="B106" s="67"/>
      <c r="C106" s="46"/>
      <c r="D106" s="46"/>
      <c r="E106" s="63"/>
      <c r="F106" s="43"/>
      <c r="G106" s="14"/>
      <c r="H106" s="14"/>
      <c r="I106" s="34"/>
      <c r="J106" s="34"/>
      <c r="K106" s="34"/>
      <c r="L106" s="34"/>
      <c r="M106" s="14"/>
      <c r="N106" s="14"/>
      <c r="O106" s="14"/>
      <c r="P106" s="64"/>
      <c r="Q106" s="52"/>
      <c r="R106" s="46"/>
      <c r="S106" s="46"/>
      <c r="T106" s="46"/>
      <c r="U106" s="46"/>
      <c r="V106" s="46"/>
      <c r="W106" s="46"/>
      <c r="X106" s="46"/>
      <c r="Y106" s="46"/>
      <c r="Z106" s="46"/>
    </row>
    <row r="107" spans="1:26" s="4" customFormat="1" ht="99.75" hidden="1" customHeight="1" x14ac:dyDescent="0.25">
      <c r="A107" s="58"/>
      <c r="B107" s="68"/>
      <c r="C107" s="47"/>
      <c r="D107" s="47"/>
      <c r="E107" s="63"/>
      <c r="F107" s="3"/>
      <c r="G107" s="14"/>
      <c r="H107" s="14"/>
      <c r="I107" s="34"/>
      <c r="J107" s="34"/>
      <c r="K107" s="34"/>
      <c r="L107" s="34"/>
      <c r="M107" s="14"/>
      <c r="N107" s="14"/>
      <c r="O107" s="14"/>
      <c r="P107" s="70"/>
      <c r="Q107" s="53"/>
      <c r="R107" s="47"/>
      <c r="S107" s="47"/>
      <c r="T107" s="47"/>
      <c r="U107" s="47"/>
      <c r="V107" s="47"/>
      <c r="W107" s="47"/>
      <c r="X107" s="47"/>
      <c r="Y107" s="47"/>
      <c r="Z107" s="47"/>
    </row>
    <row r="108" spans="1:26" s="4" customFormat="1" ht="81" hidden="1" customHeight="1" x14ac:dyDescent="0.25">
      <c r="A108" s="58"/>
      <c r="B108" s="69"/>
      <c r="C108" s="48"/>
      <c r="D108" s="48"/>
      <c r="E108" s="63"/>
      <c r="F108" s="3"/>
      <c r="G108" s="14"/>
      <c r="H108" s="14"/>
      <c r="I108" s="34"/>
      <c r="J108" s="34"/>
      <c r="K108" s="34"/>
      <c r="L108" s="34"/>
      <c r="M108" s="14"/>
      <c r="N108" s="14"/>
      <c r="O108" s="14"/>
      <c r="P108" s="71"/>
      <c r="Q108" s="54"/>
      <c r="R108" s="48"/>
      <c r="S108" s="48"/>
      <c r="T108" s="48"/>
      <c r="U108" s="48"/>
      <c r="V108" s="48"/>
      <c r="W108" s="48"/>
      <c r="X108" s="48"/>
      <c r="Y108" s="48"/>
      <c r="Z108" s="48"/>
    </row>
    <row r="109" spans="1:26" s="4" customFormat="1" ht="30" x14ac:dyDescent="0.25">
      <c r="A109" s="98" t="s">
        <v>24</v>
      </c>
      <c r="B109" s="99"/>
      <c r="C109" s="62">
        <v>2020</v>
      </c>
      <c r="D109" s="62">
        <v>2027</v>
      </c>
      <c r="E109" s="52" t="s">
        <v>12</v>
      </c>
      <c r="F109" s="2" t="s">
        <v>13</v>
      </c>
      <c r="G109" s="1">
        <f>SUM(G110:G111)</f>
        <v>135088907.16999999</v>
      </c>
      <c r="H109" s="1">
        <f t="shared" ref="H109:O109" si="37">H110+H111</f>
        <v>22803805.279999997</v>
      </c>
      <c r="I109" s="40">
        <f t="shared" si="37"/>
        <v>14564432.23</v>
      </c>
      <c r="J109" s="40">
        <f t="shared" si="37"/>
        <v>14284903.52</v>
      </c>
      <c r="K109" s="40">
        <f t="shared" si="37"/>
        <v>27564982.869999997</v>
      </c>
      <c r="L109" s="40">
        <f t="shared" si="37"/>
        <v>28442983.27</v>
      </c>
      <c r="M109" s="1">
        <f t="shared" ref="M109:N109" si="38">M110+M111</f>
        <v>11503600</v>
      </c>
      <c r="N109" s="1">
        <f t="shared" si="38"/>
        <v>10359700</v>
      </c>
      <c r="O109" s="1">
        <f t="shared" si="37"/>
        <v>5564500</v>
      </c>
      <c r="P109" s="64"/>
      <c r="Q109" s="64"/>
      <c r="R109" s="46"/>
      <c r="S109" s="46"/>
      <c r="T109" s="46"/>
      <c r="U109" s="46"/>
      <c r="V109" s="46"/>
      <c r="W109" s="46"/>
      <c r="X109" s="46"/>
      <c r="Y109" s="46"/>
      <c r="Z109" s="46"/>
    </row>
    <row r="110" spans="1:26" s="4" customFormat="1" ht="90" x14ac:dyDescent="0.25">
      <c r="A110" s="100"/>
      <c r="B110" s="101"/>
      <c r="C110" s="62"/>
      <c r="D110" s="62"/>
      <c r="E110" s="53"/>
      <c r="F110" s="3" t="s">
        <v>15</v>
      </c>
      <c r="G110" s="1">
        <f>H110+I110+J110+K110+L110+M110+N110+O110</f>
        <v>63731346.280000001</v>
      </c>
      <c r="H110" s="10">
        <f>H13+H29</f>
        <v>5388749.4699999997</v>
      </c>
      <c r="I110" s="10">
        <f t="shared" ref="I110:O110" si="39">I13+I29</f>
        <v>5557588.7300000004</v>
      </c>
      <c r="J110" s="10">
        <f t="shared" si="39"/>
        <v>4899942.21</v>
      </c>
      <c r="K110" s="10">
        <f t="shared" si="39"/>
        <v>10053980.060000001</v>
      </c>
      <c r="L110" s="10">
        <f t="shared" si="39"/>
        <v>10403285.809999999</v>
      </c>
      <c r="M110" s="10">
        <f t="shared" si="39"/>
        <v>11503600</v>
      </c>
      <c r="N110" s="10">
        <f t="shared" si="39"/>
        <v>10359700</v>
      </c>
      <c r="O110" s="10">
        <f t="shared" si="39"/>
        <v>5564500</v>
      </c>
      <c r="P110" s="70"/>
      <c r="Q110" s="70"/>
      <c r="R110" s="47"/>
      <c r="S110" s="47"/>
      <c r="T110" s="47"/>
      <c r="U110" s="47"/>
      <c r="V110" s="47"/>
      <c r="W110" s="47"/>
      <c r="X110" s="47"/>
      <c r="Y110" s="47"/>
      <c r="Z110" s="47"/>
    </row>
    <row r="111" spans="1:26" s="4" customFormat="1" ht="60" x14ac:dyDescent="0.25">
      <c r="A111" s="102"/>
      <c r="B111" s="103"/>
      <c r="C111" s="62"/>
      <c r="D111" s="62"/>
      <c r="E111" s="54"/>
      <c r="F111" s="3" t="s">
        <v>30</v>
      </c>
      <c r="G111" s="1">
        <f>H111+I111+J111+K111+L111+O111</f>
        <v>71357560.889999986</v>
      </c>
      <c r="H111" s="10">
        <f>H14+H30</f>
        <v>17415055.809999999</v>
      </c>
      <c r="I111" s="10">
        <f t="shared" ref="I111:O111" si="40">I14+I30</f>
        <v>9006843.5</v>
      </c>
      <c r="J111" s="10">
        <f t="shared" si="40"/>
        <v>9384961.3100000005</v>
      </c>
      <c r="K111" s="10">
        <f t="shared" si="40"/>
        <v>17511002.809999999</v>
      </c>
      <c r="L111" s="10">
        <f t="shared" si="40"/>
        <v>18039697.460000001</v>
      </c>
      <c r="M111" s="10">
        <f t="shared" si="40"/>
        <v>0</v>
      </c>
      <c r="N111" s="10">
        <f t="shared" si="40"/>
        <v>0</v>
      </c>
      <c r="O111" s="10">
        <f t="shared" si="40"/>
        <v>0</v>
      </c>
      <c r="P111" s="71"/>
      <c r="Q111" s="71"/>
      <c r="R111" s="48"/>
      <c r="S111" s="48"/>
      <c r="T111" s="48"/>
      <c r="U111" s="48"/>
      <c r="V111" s="48"/>
      <c r="W111" s="48"/>
      <c r="X111" s="48"/>
      <c r="Y111" s="48"/>
      <c r="Z111" s="48"/>
    </row>
    <row r="112" spans="1:26" s="4" customFormat="1" x14ac:dyDescent="0.25">
      <c r="I112" s="35"/>
      <c r="J112" s="35"/>
      <c r="K112" s="35"/>
      <c r="L112" s="35"/>
    </row>
    <row r="113" spans="9:12" s="4" customFormat="1" x14ac:dyDescent="0.25">
      <c r="I113" s="35"/>
      <c r="J113" s="35"/>
      <c r="K113" s="35"/>
      <c r="L113" s="35"/>
    </row>
    <row r="114" spans="9:12" s="4" customFormat="1" x14ac:dyDescent="0.25">
      <c r="I114" s="35"/>
      <c r="J114" s="35"/>
      <c r="K114" s="35"/>
      <c r="L114" s="35"/>
    </row>
    <row r="115" spans="9:12" s="4" customFormat="1" x14ac:dyDescent="0.25">
      <c r="I115" s="35"/>
      <c r="J115" s="35"/>
      <c r="K115" s="35"/>
      <c r="L115" s="35"/>
    </row>
    <row r="116" spans="9:12" s="4" customFormat="1" x14ac:dyDescent="0.25">
      <c r="I116" s="35"/>
      <c r="J116" s="35"/>
      <c r="K116" s="35"/>
      <c r="L116" s="35"/>
    </row>
    <row r="117" spans="9:12" s="4" customFormat="1" x14ac:dyDescent="0.25">
      <c r="I117" s="35"/>
      <c r="J117" s="35"/>
      <c r="K117" s="35"/>
      <c r="L117" s="35"/>
    </row>
    <row r="118" spans="9:12" s="4" customFormat="1" x14ac:dyDescent="0.25">
      <c r="I118" s="35"/>
      <c r="J118" s="35"/>
      <c r="K118" s="35"/>
      <c r="L118" s="35"/>
    </row>
    <row r="119" spans="9:12" s="4" customFormat="1" x14ac:dyDescent="0.25">
      <c r="I119" s="35"/>
      <c r="J119" s="35"/>
      <c r="K119" s="35"/>
      <c r="L119" s="35"/>
    </row>
    <row r="120" spans="9:12" s="4" customFormat="1" x14ac:dyDescent="0.25">
      <c r="I120" s="35"/>
      <c r="J120" s="35"/>
      <c r="K120" s="35"/>
      <c r="L120" s="35"/>
    </row>
    <row r="121" spans="9:12" s="4" customFormat="1" x14ac:dyDescent="0.25">
      <c r="I121" s="35"/>
      <c r="J121" s="35"/>
      <c r="K121" s="35"/>
      <c r="L121" s="35"/>
    </row>
    <row r="122" spans="9:12" s="4" customFormat="1" x14ac:dyDescent="0.25">
      <c r="I122" s="35"/>
      <c r="J122" s="35"/>
      <c r="K122" s="35"/>
      <c r="L122" s="35"/>
    </row>
    <row r="123" spans="9:12" s="4" customFormat="1" x14ac:dyDescent="0.25">
      <c r="I123" s="35"/>
      <c r="J123" s="35"/>
      <c r="K123" s="35"/>
      <c r="L123" s="35"/>
    </row>
    <row r="124" spans="9:12" s="4" customFormat="1" x14ac:dyDescent="0.25">
      <c r="I124" s="35"/>
      <c r="J124" s="35"/>
      <c r="K124" s="35"/>
      <c r="L124" s="35"/>
    </row>
    <row r="125" spans="9:12" s="4" customFormat="1" x14ac:dyDescent="0.25">
      <c r="I125" s="35"/>
      <c r="J125" s="35"/>
      <c r="K125" s="35"/>
      <c r="L125" s="35"/>
    </row>
    <row r="126" spans="9:12" s="4" customFormat="1" x14ac:dyDescent="0.25">
      <c r="I126" s="35"/>
      <c r="J126" s="35"/>
      <c r="K126" s="35"/>
      <c r="L126" s="35"/>
    </row>
    <row r="127" spans="9:12" s="4" customFormat="1" x14ac:dyDescent="0.25">
      <c r="I127" s="35"/>
      <c r="J127" s="35"/>
      <c r="K127" s="35"/>
      <c r="L127" s="35"/>
    </row>
    <row r="128" spans="9:12" s="4" customFormat="1" x14ac:dyDescent="0.25">
      <c r="I128" s="35"/>
      <c r="J128" s="35"/>
      <c r="K128" s="35"/>
      <c r="L128" s="35"/>
    </row>
    <row r="129" spans="9:12" s="4" customFormat="1" x14ac:dyDescent="0.25">
      <c r="I129" s="35"/>
      <c r="J129" s="35"/>
      <c r="K129" s="35"/>
      <c r="L129" s="35"/>
    </row>
    <row r="130" spans="9:12" s="4" customFormat="1" x14ac:dyDescent="0.25">
      <c r="I130" s="35"/>
      <c r="J130" s="35"/>
      <c r="K130" s="35"/>
      <c r="L130" s="35"/>
    </row>
    <row r="131" spans="9:12" s="4" customFormat="1" x14ac:dyDescent="0.25">
      <c r="I131" s="35"/>
      <c r="J131" s="35"/>
      <c r="K131" s="35"/>
      <c r="L131" s="35"/>
    </row>
    <row r="132" spans="9:12" s="4" customFormat="1" x14ac:dyDescent="0.25">
      <c r="I132" s="35"/>
      <c r="J132" s="35"/>
      <c r="K132" s="35"/>
      <c r="L132" s="35"/>
    </row>
    <row r="133" spans="9:12" s="4" customFormat="1" x14ac:dyDescent="0.25">
      <c r="I133" s="35"/>
      <c r="J133" s="35"/>
      <c r="K133" s="35"/>
      <c r="L133" s="35"/>
    </row>
    <row r="134" spans="9:12" s="4" customFormat="1" x14ac:dyDescent="0.25">
      <c r="I134" s="35"/>
      <c r="J134" s="35"/>
      <c r="K134" s="35"/>
      <c r="L134" s="35"/>
    </row>
    <row r="135" spans="9:12" s="4" customFormat="1" x14ac:dyDescent="0.25">
      <c r="I135" s="35"/>
      <c r="J135" s="35"/>
      <c r="K135" s="35"/>
      <c r="L135" s="35"/>
    </row>
    <row r="136" spans="9:12" s="4" customFormat="1" x14ac:dyDescent="0.25">
      <c r="I136" s="35"/>
      <c r="J136" s="35"/>
      <c r="K136" s="35"/>
      <c r="L136" s="35"/>
    </row>
    <row r="137" spans="9:12" s="4" customFormat="1" x14ac:dyDescent="0.25">
      <c r="I137" s="35"/>
      <c r="J137" s="35"/>
      <c r="K137" s="35"/>
      <c r="L137" s="35"/>
    </row>
    <row r="138" spans="9:12" s="4" customFormat="1" x14ac:dyDescent="0.25">
      <c r="I138" s="35"/>
      <c r="J138" s="35"/>
      <c r="K138" s="35"/>
      <c r="L138" s="35"/>
    </row>
    <row r="139" spans="9:12" s="4" customFormat="1" x14ac:dyDescent="0.25">
      <c r="I139" s="35"/>
      <c r="J139" s="35"/>
      <c r="K139" s="35"/>
      <c r="L139" s="35"/>
    </row>
    <row r="140" spans="9:12" s="4" customFormat="1" x14ac:dyDescent="0.25">
      <c r="I140" s="35"/>
      <c r="J140" s="35"/>
      <c r="K140" s="35"/>
      <c r="L140" s="35"/>
    </row>
    <row r="141" spans="9:12" s="4" customFormat="1" x14ac:dyDescent="0.25">
      <c r="I141" s="35"/>
      <c r="J141" s="35"/>
      <c r="K141" s="35"/>
      <c r="L141" s="35"/>
    </row>
    <row r="142" spans="9:12" s="4" customFormat="1" x14ac:dyDescent="0.25">
      <c r="I142" s="35"/>
      <c r="J142" s="35"/>
      <c r="K142" s="35"/>
      <c r="L142" s="35"/>
    </row>
    <row r="143" spans="9:12" s="4" customFormat="1" x14ac:dyDescent="0.25">
      <c r="I143" s="35"/>
      <c r="J143" s="35"/>
      <c r="K143" s="35"/>
      <c r="L143" s="35"/>
    </row>
    <row r="144" spans="9:12" s="4" customFormat="1" x14ac:dyDescent="0.25">
      <c r="I144" s="35"/>
      <c r="J144" s="35"/>
      <c r="K144" s="35"/>
      <c r="L144" s="35"/>
    </row>
    <row r="145" spans="9:12" s="4" customFormat="1" x14ac:dyDescent="0.25">
      <c r="I145" s="35"/>
      <c r="J145" s="35"/>
      <c r="K145" s="35"/>
      <c r="L145" s="35"/>
    </row>
    <row r="146" spans="9:12" s="4" customFormat="1" x14ac:dyDescent="0.25">
      <c r="I146" s="35"/>
      <c r="J146" s="35"/>
      <c r="K146" s="35"/>
      <c r="L146" s="35"/>
    </row>
    <row r="147" spans="9:12" s="4" customFormat="1" x14ac:dyDescent="0.25">
      <c r="I147" s="35"/>
      <c r="J147" s="35"/>
      <c r="K147" s="35"/>
      <c r="L147" s="35"/>
    </row>
    <row r="148" spans="9:12" s="4" customFormat="1" x14ac:dyDescent="0.25">
      <c r="I148" s="35"/>
      <c r="J148" s="35"/>
      <c r="K148" s="35"/>
      <c r="L148" s="35"/>
    </row>
    <row r="149" spans="9:12" s="4" customFormat="1" x14ac:dyDescent="0.25">
      <c r="I149" s="35"/>
      <c r="J149" s="35"/>
      <c r="K149" s="35"/>
      <c r="L149" s="35"/>
    </row>
    <row r="150" spans="9:12" s="4" customFormat="1" x14ac:dyDescent="0.25">
      <c r="I150" s="35"/>
      <c r="J150" s="35"/>
      <c r="K150" s="35"/>
      <c r="L150" s="35"/>
    </row>
    <row r="151" spans="9:12" s="4" customFormat="1" x14ac:dyDescent="0.25">
      <c r="I151" s="35"/>
      <c r="J151" s="35"/>
      <c r="K151" s="35"/>
      <c r="L151" s="35"/>
    </row>
    <row r="152" spans="9:12" s="4" customFormat="1" x14ac:dyDescent="0.25">
      <c r="I152" s="35"/>
      <c r="J152" s="35"/>
      <c r="K152" s="35"/>
      <c r="L152" s="35"/>
    </row>
    <row r="153" spans="9:12" s="4" customFormat="1" x14ac:dyDescent="0.25">
      <c r="I153" s="35"/>
      <c r="J153" s="35"/>
      <c r="K153" s="35"/>
      <c r="L153" s="35"/>
    </row>
    <row r="154" spans="9:12" s="4" customFormat="1" x14ac:dyDescent="0.25">
      <c r="I154" s="35"/>
      <c r="J154" s="35"/>
      <c r="K154" s="35"/>
      <c r="L154" s="35"/>
    </row>
    <row r="155" spans="9:12" s="4" customFormat="1" x14ac:dyDescent="0.25">
      <c r="I155" s="35"/>
      <c r="J155" s="35"/>
      <c r="K155" s="35"/>
      <c r="L155" s="35"/>
    </row>
    <row r="156" spans="9:12" s="4" customFormat="1" x14ac:dyDescent="0.25">
      <c r="I156" s="35"/>
      <c r="J156" s="35"/>
      <c r="K156" s="35"/>
      <c r="L156" s="35"/>
    </row>
    <row r="157" spans="9:12" s="4" customFormat="1" x14ac:dyDescent="0.25">
      <c r="I157" s="35"/>
      <c r="J157" s="35"/>
      <c r="K157" s="35"/>
      <c r="L157" s="35"/>
    </row>
    <row r="158" spans="9:12" s="4" customFormat="1" x14ac:dyDescent="0.25">
      <c r="I158" s="35"/>
      <c r="J158" s="35"/>
      <c r="K158" s="35"/>
      <c r="L158" s="35"/>
    </row>
    <row r="159" spans="9:12" s="4" customFormat="1" x14ac:dyDescent="0.25">
      <c r="I159" s="35"/>
      <c r="J159" s="35"/>
      <c r="K159" s="35"/>
      <c r="L159" s="35"/>
    </row>
    <row r="160" spans="9:12" s="4" customFormat="1" x14ac:dyDescent="0.25">
      <c r="I160" s="35"/>
      <c r="J160" s="35"/>
      <c r="K160" s="35"/>
      <c r="L160" s="35"/>
    </row>
    <row r="161" spans="9:12" s="4" customFormat="1" x14ac:dyDescent="0.25">
      <c r="I161" s="35"/>
      <c r="J161" s="35"/>
      <c r="K161" s="35"/>
      <c r="L161" s="35"/>
    </row>
    <row r="162" spans="9:12" s="4" customFormat="1" x14ac:dyDescent="0.25">
      <c r="I162" s="35"/>
      <c r="J162" s="35"/>
      <c r="K162" s="35"/>
      <c r="L162" s="35"/>
    </row>
    <row r="163" spans="9:12" s="4" customFormat="1" x14ac:dyDescent="0.25">
      <c r="I163" s="35"/>
      <c r="J163" s="35"/>
      <c r="K163" s="35"/>
      <c r="L163" s="35"/>
    </row>
    <row r="164" spans="9:12" s="4" customFormat="1" x14ac:dyDescent="0.25">
      <c r="I164" s="35"/>
      <c r="J164" s="35"/>
      <c r="K164" s="35"/>
      <c r="L164" s="35"/>
    </row>
    <row r="165" spans="9:12" s="4" customFormat="1" x14ac:dyDescent="0.25">
      <c r="I165" s="35"/>
      <c r="J165" s="35"/>
      <c r="K165" s="35"/>
      <c r="L165" s="35"/>
    </row>
    <row r="166" spans="9:12" s="4" customFormat="1" x14ac:dyDescent="0.25">
      <c r="I166" s="35"/>
      <c r="J166" s="35"/>
      <c r="K166" s="35"/>
      <c r="L166" s="35"/>
    </row>
    <row r="167" spans="9:12" s="4" customFormat="1" x14ac:dyDescent="0.25">
      <c r="I167" s="35"/>
      <c r="J167" s="35"/>
      <c r="K167" s="35"/>
      <c r="L167" s="35"/>
    </row>
    <row r="168" spans="9:12" s="4" customFormat="1" x14ac:dyDescent="0.25">
      <c r="I168" s="35"/>
      <c r="J168" s="35"/>
      <c r="K168" s="35"/>
      <c r="L168" s="35"/>
    </row>
    <row r="169" spans="9:12" s="4" customFormat="1" x14ac:dyDescent="0.25">
      <c r="I169" s="35"/>
      <c r="J169" s="35"/>
      <c r="K169" s="35"/>
      <c r="L169" s="35"/>
    </row>
    <row r="170" spans="9:12" s="4" customFormat="1" x14ac:dyDescent="0.25">
      <c r="I170" s="35"/>
      <c r="J170" s="35"/>
      <c r="K170" s="35"/>
      <c r="L170" s="35"/>
    </row>
    <row r="171" spans="9:12" s="4" customFormat="1" x14ac:dyDescent="0.25">
      <c r="I171" s="35"/>
      <c r="J171" s="35"/>
      <c r="K171" s="35"/>
      <c r="L171" s="35"/>
    </row>
  </sheetData>
  <mergeCells count="550">
    <mergeCell ref="X70:X72"/>
    <mergeCell ref="X73:X75"/>
    <mergeCell ref="X76:X78"/>
    <mergeCell ref="X79:X81"/>
    <mergeCell ref="X82:X84"/>
    <mergeCell ref="X85:X87"/>
    <mergeCell ref="X88:X90"/>
    <mergeCell ref="X91:X93"/>
    <mergeCell ref="X109:X111"/>
    <mergeCell ref="X94:X96"/>
    <mergeCell ref="X97:X99"/>
    <mergeCell ref="X100:X102"/>
    <mergeCell ref="X103:X105"/>
    <mergeCell ref="X106:X108"/>
    <mergeCell ref="X12:X14"/>
    <mergeCell ref="X15:X17"/>
    <mergeCell ref="X18:X20"/>
    <mergeCell ref="X21:X23"/>
    <mergeCell ref="X28:X30"/>
    <mergeCell ref="X58:X60"/>
    <mergeCell ref="X61:X63"/>
    <mergeCell ref="X64:X66"/>
    <mergeCell ref="X67:X69"/>
    <mergeCell ref="X24:X26"/>
    <mergeCell ref="X31:X33"/>
    <mergeCell ref="X34:X36"/>
    <mergeCell ref="X37:X39"/>
    <mergeCell ref="X40:X42"/>
    <mergeCell ref="X43:X45"/>
    <mergeCell ref="X46:X48"/>
    <mergeCell ref="X49:X51"/>
    <mergeCell ref="X52:X54"/>
    <mergeCell ref="X55:X57"/>
    <mergeCell ref="Z79:Z81"/>
    <mergeCell ref="B79:B81"/>
    <mergeCell ref="C79:C81"/>
    <mergeCell ref="D79:D81"/>
    <mergeCell ref="E79:E81"/>
    <mergeCell ref="A79:A81"/>
    <mergeCell ref="P79:P81"/>
    <mergeCell ref="Q79:Q81"/>
    <mergeCell ref="R79:R81"/>
    <mergeCell ref="S79:S81"/>
    <mergeCell ref="T79:T81"/>
    <mergeCell ref="U79:U81"/>
    <mergeCell ref="V79:V81"/>
    <mergeCell ref="W79:W81"/>
    <mergeCell ref="W103:W105"/>
    <mergeCell ref="Z103:Z105"/>
    <mergeCell ref="E103:E105"/>
    <mergeCell ref="R103:R105"/>
    <mergeCell ref="V103:V105"/>
    <mergeCell ref="A103:A105"/>
    <mergeCell ref="B103:B105"/>
    <mergeCell ref="C103:C105"/>
    <mergeCell ref="D103:D105"/>
    <mergeCell ref="P103:P105"/>
    <mergeCell ref="Q103:Q105"/>
    <mergeCell ref="S103:S105"/>
    <mergeCell ref="T103:T105"/>
    <mergeCell ref="U103:U105"/>
    <mergeCell ref="W97:W99"/>
    <mergeCell ref="E97:E99"/>
    <mergeCell ref="Z97:Z99"/>
    <mergeCell ref="A100:A102"/>
    <mergeCell ref="B100:B102"/>
    <mergeCell ref="C100:C102"/>
    <mergeCell ref="D100:D102"/>
    <mergeCell ref="P100:P102"/>
    <mergeCell ref="Q100:Q102"/>
    <mergeCell ref="R100:R102"/>
    <mergeCell ref="S100:S102"/>
    <mergeCell ref="U100:U102"/>
    <mergeCell ref="T100:T102"/>
    <mergeCell ref="V100:V102"/>
    <mergeCell ref="W100:W102"/>
    <mergeCell ref="Z100:Z102"/>
    <mergeCell ref="E100:E102"/>
    <mergeCell ref="C97:C99"/>
    <mergeCell ref="D97:D99"/>
    <mergeCell ref="P97:P99"/>
    <mergeCell ref="Q97:Q99"/>
    <mergeCell ref="R97:R99"/>
    <mergeCell ref="S97:S99"/>
    <mergeCell ref="T97:T99"/>
    <mergeCell ref="U97:U99"/>
    <mergeCell ref="A5:A8"/>
    <mergeCell ref="A11:Z11"/>
    <mergeCell ref="W15:W17"/>
    <mergeCell ref="T12:T14"/>
    <mergeCell ref="U12:U14"/>
    <mergeCell ref="C15:C17"/>
    <mergeCell ref="Q15:Q17"/>
    <mergeCell ref="A15:A17"/>
    <mergeCell ref="Z15:Z17"/>
    <mergeCell ref="B12:B14"/>
    <mergeCell ref="G7:G8"/>
    <mergeCell ref="D6:D8"/>
    <mergeCell ref="A10:Z10"/>
    <mergeCell ref="A12:A14"/>
    <mergeCell ref="E12:E14"/>
    <mergeCell ref="D12:D14"/>
    <mergeCell ref="P12:P14"/>
    <mergeCell ref="E28:E30"/>
    <mergeCell ref="E64:E66"/>
    <mergeCell ref="E58:E60"/>
    <mergeCell ref="Q64:Q66"/>
    <mergeCell ref="R52:R54"/>
    <mergeCell ref="Q55:Q57"/>
    <mergeCell ref="A40:A42"/>
    <mergeCell ref="A52:A54"/>
    <mergeCell ref="B52:B54"/>
    <mergeCell ref="C55:C57"/>
    <mergeCell ref="D52:D54"/>
    <mergeCell ref="A21:A23"/>
    <mergeCell ref="A28:A30"/>
    <mergeCell ref="A24:A26"/>
    <mergeCell ref="D28:D30"/>
    <mergeCell ref="D24:D26"/>
    <mergeCell ref="A34:A36"/>
    <mergeCell ref="B40:B42"/>
    <mergeCell ref="B37:B39"/>
    <mergeCell ref="C40:C42"/>
    <mergeCell ref="A49:A51"/>
    <mergeCell ref="B49:B51"/>
    <mergeCell ref="B43:B45"/>
    <mergeCell ref="B28:B30"/>
    <mergeCell ref="B24:B26"/>
    <mergeCell ref="D21:D23"/>
    <mergeCell ref="C24:C26"/>
    <mergeCell ref="C21:C23"/>
    <mergeCell ref="C28:C30"/>
    <mergeCell ref="B21:B23"/>
    <mergeCell ref="A31:A33"/>
    <mergeCell ref="B34:B36"/>
    <mergeCell ref="C31:C33"/>
    <mergeCell ref="P37:P39"/>
    <mergeCell ref="A37:A39"/>
    <mergeCell ref="C34:C36"/>
    <mergeCell ref="C37:C39"/>
    <mergeCell ref="D37:D39"/>
    <mergeCell ref="D34:D36"/>
    <mergeCell ref="B31:B33"/>
    <mergeCell ref="D31:D33"/>
    <mergeCell ref="E31:E33"/>
    <mergeCell ref="A109:B111"/>
    <mergeCell ref="A88:A90"/>
    <mergeCell ref="C91:C93"/>
    <mergeCell ref="R91:R93"/>
    <mergeCell ref="R109:R111"/>
    <mergeCell ref="C109:C111"/>
    <mergeCell ref="S109:S111"/>
    <mergeCell ref="R82:R84"/>
    <mergeCell ref="A91:A93"/>
    <mergeCell ref="B91:B93"/>
    <mergeCell ref="P85:P87"/>
    <mergeCell ref="P82:P84"/>
    <mergeCell ref="E82:E84"/>
    <mergeCell ref="E88:E90"/>
    <mergeCell ref="Q85:Q87"/>
    <mergeCell ref="C85:C87"/>
    <mergeCell ref="D109:D111"/>
    <mergeCell ref="B88:B90"/>
    <mergeCell ref="D82:D84"/>
    <mergeCell ref="E109:E111"/>
    <mergeCell ref="E85:E87"/>
    <mergeCell ref="E91:E93"/>
    <mergeCell ref="A97:A99"/>
    <mergeCell ref="B97:B99"/>
    <mergeCell ref="Q109:Q111"/>
    <mergeCell ref="P109:P111"/>
    <mergeCell ref="Q91:Q93"/>
    <mergeCell ref="P88:P90"/>
    <mergeCell ref="Q88:Q90"/>
    <mergeCell ref="P91:P93"/>
    <mergeCell ref="Q94:Q96"/>
    <mergeCell ref="T109:T111"/>
    <mergeCell ref="R64:R66"/>
    <mergeCell ref="R88:R90"/>
    <mergeCell ref="T94:T96"/>
    <mergeCell ref="S82:S84"/>
    <mergeCell ref="T82:T84"/>
    <mergeCell ref="T85:T87"/>
    <mergeCell ref="T91:T93"/>
    <mergeCell ref="S91:S93"/>
    <mergeCell ref="S88:S90"/>
    <mergeCell ref="T88:T90"/>
    <mergeCell ref="T106:T108"/>
    <mergeCell ref="P67:P69"/>
    <mergeCell ref="Q67:Q69"/>
    <mergeCell ref="R67:R69"/>
    <mergeCell ref="S67:S69"/>
    <mergeCell ref="A55:A57"/>
    <mergeCell ref="P55:P57"/>
    <mergeCell ref="Q76:Q78"/>
    <mergeCell ref="P76:P78"/>
    <mergeCell ref="A76:A78"/>
    <mergeCell ref="B76:B78"/>
    <mergeCell ref="D91:D93"/>
    <mergeCell ref="D88:D90"/>
    <mergeCell ref="C88:C90"/>
    <mergeCell ref="A85:A87"/>
    <mergeCell ref="B85:B87"/>
    <mergeCell ref="D85:D87"/>
    <mergeCell ref="C58:C60"/>
    <mergeCell ref="C76:C78"/>
    <mergeCell ref="C64:C66"/>
    <mergeCell ref="D58:D60"/>
    <mergeCell ref="D64:D66"/>
    <mergeCell ref="E76:E78"/>
    <mergeCell ref="D76:D78"/>
    <mergeCell ref="A67:A69"/>
    <mergeCell ref="B67:B69"/>
    <mergeCell ref="C67:C69"/>
    <mergeCell ref="D67:D69"/>
    <mergeCell ref="E67:E69"/>
    <mergeCell ref="D40:D42"/>
    <mergeCell ref="E49:E51"/>
    <mergeCell ref="D55:D57"/>
    <mergeCell ref="E55:E57"/>
    <mergeCell ref="E52:E54"/>
    <mergeCell ref="E46:E48"/>
    <mergeCell ref="D49:D51"/>
    <mergeCell ref="E40:E42"/>
    <mergeCell ref="D43:D45"/>
    <mergeCell ref="U109:U111"/>
    <mergeCell ref="Z49:Z51"/>
    <mergeCell ref="Z82:Z84"/>
    <mergeCell ref="U55:U57"/>
    <mergeCell ref="V46:V48"/>
    <mergeCell ref="W58:W60"/>
    <mergeCell ref="V55:V57"/>
    <mergeCell ref="U52:U54"/>
    <mergeCell ref="V52:V54"/>
    <mergeCell ref="Z46:Z48"/>
    <mergeCell ref="U58:U60"/>
    <mergeCell ref="Z109:Z111"/>
    <mergeCell ref="V109:V111"/>
    <mergeCell ref="W109:W111"/>
    <mergeCell ref="U91:U93"/>
    <mergeCell ref="U94:U96"/>
    <mergeCell ref="V94:V96"/>
    <mergeCell ref="W94:W96"/>
    <mergeCell ref="U76:U78"/>
    <mergeCell ref="V82:V84"/>
    <mergeCell ref="V76:V78"/>
    <mergeCell ref="W85:W87"/>
    <mergeCell ref="W82:W84"/>
    <mergeCell ref="V97:V99"/>
    <mergeCell ref="V58:V60"/>
    <mergeCell ref="V49:V51"/>
    <mergeCell ref="V91:V93"/>
    <mergeCell ref="W91:W93"/>
    <mergeCell ref="Z43:Z45"/>
    <mergeCell ref="Z55:Z57"/>
    <mergeCell ref="W55:W57"/>
    <mergeCell ref="Z21:Z23"/>
    <mergeCell ref="U37:U39"/>
    <mergeCell ref="Z37:Z39"/>
    <mergeCell ref="W37:W39"/>
    <mergeCell ref="V28:V30"/>
    <mergeCell ref="U28:U30"/>
    <mergeCell ref="U34:U36"/>
    <mergeCell ref="V34:V36"/>
    <mergeCell ref="W24:W26"/>
    <mergeCell ref="Z28:Z30"/>
    <mergeCell ref="Z24:Z26"/>
    <mergeCell ref="V24:V26"/>
    <mergeCell ref="Z34:Z36"/>
    <mergeCell ref="W28:W30"/>
    <mergeCell ref="W34:W36"/>
    <mergeCell ref="U31:U33"/>
    <mergeCell ref="V21:V23"/>
    <mergeCell ref="Z91:Z93"/>
    <mergeCell ref="W88:W90"/>
    <mergeCell ref="W21:W23"/>
    <mergeCell ref="W64:W66"/>
    <mergeCell ref="Z76:Z78"/>
    <mergeCell ref="Z64:Z66"/>
    <mergeCell ref="W76:W78"/>
    <mergeCell ref="W43:W45"/>
    <mergeCell ref="Z40:Z42"/>
    <mergeCell ref="Z31:Z33"/>
    <mergeCell ref="Z58:Z60"/>
    <mergeCell ref="W40:W42"/>
    <mergeCell ref="W31:W33"/>
    <mergeCell ref="A27:Z27"/>
    <mergeCell ref="Q28:Q30"/>
    <mergeCell ref="R85:R87"/>
    <mergeCell ref="S85:S87"/>
    <mergeCell ref="R49:R51"/>
    <mergeCell ref="A46:A48"/>
    <mergeCell ref="A43:A45"/>
    <mergeCell ref="B46:B48"/>
    <mergeCell ref="P43:P45"/>
    <mergeCell ref="Q43:Q45"/>
    <mergeCell ref="E43:E45"/>
    <mergeCell ref="W46:W48"/>
    <mergeCell ref="W52:W54"/>
    <mergeCell ref="B5:B8"/>
    <mergeCell ref="C6:C8"/>
    <mergeCell ref="P5:Z5"/>
    <mergeCell ref="Q6:Q8"/>
    <mergeCell ref="H7:O7"/>
    <mergeCell ref="R7:R8"/>
    <mergeCell ref="R6:Z6"/>
    <mergeCell ref="G6:O6"/>
    <mergeCell ref="W49:W51"/>
    <mergeCell ref="Z52:Z54"/>
    <mergeCell ref="U21:U23"/>
    <mergeCell ref="U24:U26"/>
    <mergeCell ref="U43:U45"/>
    <mergeCell ref="V43:V45"/>
    <mergeCell ref="V31:V33"/>
    <mergeCell ref="V40:V42"/>
    <mergeCell ref="V37:V39"/>
    <mergeCell ref="Q46:Q48"/>
    <mergeCell ref="C49:C51"/>
    <mergeCell ref="C46:C48"/>
    <mergeCell ref="Q24:Q26"/>
    <mergeCell ref="R24:R26"/>
    <mergeCell ref="P15:P17"/>
    <mergeCell ref="R43:R45"/>
    <mergeCell ref="R46:R48"/>
    <mergeCell ref="R34:R36"/>
    <mergeCell ref="R28:R30"/>
    <mergeCell ref="R21:R23"/>
    <mergeCell ref="Q21:Q23"/>
    <mergeCell ref="P28:P30"/>
    <mergeCell ref="E21:E23"/>
    <mergeCell ref="E24:E26"/>
    <mergeCell ref="P24:P26"/>
    <mergeCell ref="P21:P23"/>
    <mergeCell ref="P40:P42"/>
    <mergeCell ref="E34:E36"/>
    <mergeCell ref="P34:P36"/>
    <mergeCell ref="E37:E39"/>
    <mergeCell ref="Q37:Q39"/>
    <mergeCell ref="R37:R39"/>
    <mergeCell ref="R40:R42"/>
    <mergeCell ref="P31:P33"/>
    <mergeCell ref="Q1:Z1"/>
    <mergeCell ref="Q2:Z2"/>
    <mergeCell ref="B3:Z3"/>
    <mergeCell ref="B4:Z4"/>
    <mergeCell ref="W12:W14"/>
    <mergeCell ref="U15:U17"/>
    <mergeCell ref="V15:V17"/>
    <mergeCell ref="S15:S17"/>
    <mergeCell ref="T15:T17"/>
    <mergeCell ref="E5:E8"/>
    <mergeCell ref="F5:O5"/>
    <mergeCell ref="S7:Z7"/>
    <mergeCell ref="F6:F8"/>
    <mergeCell ref="B15:B17"/>
    <mergeCell ref="C12:C14"/>
    <mergeCell ref="D15:D17"/>
    <mergeCell ref="P6:P8"/>
    <mergeCell ref="Z12:Z14"/>
    <mergeCell ref="R12:R14"/>
    <mergeCell ref="E15:E17"/>
    <mergeCell ref="Q12:Q14"/>
    <mergeCell ref="V12:V14"/>
    <mergeCell ref="S12:S14"/>
    <mergeCell ref="R15:R17"/>
    <mergeCell ref="Z94:Z96"/>
    <mergeCell ref="V88:V90"/>
    <mergeCell ref="V64:V66"/>
    <mergeCell ref="P18:P20"/>
    <mergeCell ref="Q18:Q20"/>
    <mergeCell ref="R18:R20"/>
    <mergeCell ref="S18:S20"/>
    <mergeCell ref="U40:U42"/>
    <mergeCell ref="T40:T42"/>
    <mergeCell ref="T18:T20"/>
    <mergeCell ref="U18:U20"/>
    <mergeCell ref="T31:T33"/>
    <mergeCell ref="S31:S33"/>
    <mergeCell ref="T21:T23"/>
    <mergeCell ref="S21:S23"/>
    <mergeCell ref="S28:S30"/>
    <mergeCell ref="T28:T30"/>
    <mergeCell ref="S24:S26"/>
    <mergeCell ref="T24:T26"/>
    <mergeCell ref="S34:S36"/>
    <mergeCell ref="S76:S78"/>
    <mergeCell ref="T37:T39"/>
    <mergeCell ref="R94:R96"/>
    <mergeCell ref="S94:S96"/>
    <mergeCell ref="U106:U108"/>
    <mergeCell ref="V18:V20"/>
    <mergeCell ref="W18:W20"/>
    <mergeCell ref="V106:V108"/>
    <mergeCell ref="W106:W108"/>
    <mergeCell ref="Z106:Z108"/>
    <mergeCell ref="A94:A96"/>
    <mergeCell ref="B94:B96"/>
    <mergeCell ref="C94:C96"/>
    <mergeCell ref="D94:D96"/>
    <mergeCell ref="E94:E96"/>
    <mergeCell ref="P94:P96"/>
    <mergeCell ref="U46:U48"/>
    <mergeCell ref="T49:T51"/>
    <mergeCell ref="U49:U51"/>
    <mergeCell ref="R76:R78"/>
    <mergeCell ref="P58:P60"/>
    <mergeCell ref="P49:P51"/>
    <mergeCell ref="A82:A84"/>
    <mergeCell ref="B82:B84"/>
    <mergeCell ref="C82:C84"/>
    <mergeCell ref="Q82:Q84"/>
    <mergeCell ref="B55:B57"/>
    <mergeCell ref="A106:A108"/>
    <mergeCell ref="B106:B108"/>
    <mergeCell ref="C106:C108"/>
    <mergeCell ref="D106:D108"/>
    <mergeCell ref="E106:E108"/>
    <mergeCell ref="P106:P108"/>
    <mergeCell ref="Q106:Q108"/>
    <mergeCell ref="R106:R108"/>
    <mergeCell ref="S106:S108"/>
    <mergeCell ref="A18:A20"/>
    <mergeCell ref="B18:B20"/>
    <mergeCell ref="C18:C20"/>
    <mergeCell ref="D18:D20"/>
    <mergeCell ref="E18:E20"/>
    <mergeCell ref="Q40:Q42"/>
    <mergeCell ref="R31:R33"/>
    <mergeCell ref="S37:S39"/>
    <mergeCell ref="S49:S51"/>
    <mergeCell ref="S58:S60"/>
    <mergeCell ref="S55:S57"/>
    <mergeCell ref="S52:S54"/>
    <mergeCell ref="R55:R57"/>
    <mergeCell ref="S43:S45"/>
    <mergeCell ref="S40:S42"/>
    <mergeCell ref="S46:S48"/>
    <mergeCell ref="Z88:Z90"/>
    <mergeCell ref="Z85:Z87"/>
    <mergeCell ref="U85:U87"/>
    <mergeCell ref="V85:V87"/>
    <mergeCell ref="T64:T66"/>
    <mergeCell ref="U64:U66"/>
    <mergeCell ref="T76:T78"/>
    <mergeCell ref="U88:U90"/>
    <mergeCell ref="U82:U84"/>
    <mergeCell ref="T67:T69"/>
    <mergeCell ref="U67:U69"/>
    <mergeCell ref="V67:V69"/>
    <mergeCell ref="W67:W69"/>
    <mergeCell ref="Z67:Z69"/>
    <mergeCell ref="T70:T72"/>
    <mergeCell ref="U70:U72"/>
    <mergeCell ref="V70:V72"/>
    <mergeCell ref="W70:W72"/>
    <mergeCell ref="Z70:Z72"/>
    <mergeCell ref="T73:T75"/>
    <mergeCell ref="U73:U75"/>
    <mergeCell ref="V73:V75"/>
    <mergeCell ref="W73:W75"/>
    <mergeCell ref="Z73:Z75"/>
    <mergeCell ref="Z18:Z20"/>
    <mergeCell ref="A58:A60"/>
    <mergeCell ref="B58:B60"/>
    <mergeCell ref="A64:A66"/>
    <mergeCell ref="B64:B66"/>
    <mergeCell ref="C52:C54"/>
    <mergeCell ref="P64:P66"/>
    <mergeCell ref="P52:P54"/>
    <mergeCell ref="Q34:Q36"/>
    <mergeCell ref="S64:S66"/>
    <mergeCell ref="T58:T60"/>
    <mergeCell ref="T55:T57"/>
    <mergeCell ref="T34:T36"/>
    <mergeCell ref="T52:T54"/>
    <mergeCell ref="Q31:Q33"/>
    <mergeCell ref="R58:R60"/>
    <mergeCell ref="Q49:Q51"/>
    <mergeCell ref="Q58:Q60"/>
    <mergeCell ref="Q52:Q54"/>
    <mergeCell ref="T43:T45"/>
    <mergeCell ref="T46:T48"/>
    <mergeCell ref="C43:C45"/>
    <mergeCell ref="D46:D48"/>
    <mergeCell ref="P46:P48"/>
    <mergeCell ref="A70:A72"/>
    <mergeCell ref="B70:B72"/>
    <mergeCell ref="C70:C72"/>
    <mergeCell ref="D70:D72"/>
    <mergeCell ref="E70:E72"/>
    <mergeCell ref="P70:P72"/>
    <mergeCell ref="Q70:Q72"/>
    <mergeCell ref="R70:R72"/>
    <mergeCell ref="S70:S72"/>
    <mergeCell ref="A73:A75"/>
    <mergeCell ref="B73:B75"/>
    <mergeCell ref="C73:C75"/>
    <mergeCell ref="D73:D75"/>
    <mergeCell ref="E73:E75"/>
    <mergeCell ref="P73:P75"/>
    <mergeCell ref="Q73:Q75"/>
    <mergeCell ref="R73:R75"/>
    <mergeCell ref="S73:S75"/>
    <mergeCell ref="T61:T63"/>
    <mergeCell ref="U61:U63"/>
    <mergeCell ref="V61:V63"/>
    <mergeCell ref="W61:W63"/>
    <mergeCell ref="Z61:Z63"/>
    <mergeCell ref="A61:A63"/>
    <mergeCell ref="B61:B63"/>
    <mergeCell ref="C61:C63"/>
    <mergeCell ref="D61:D63"/>
    <mergeCell ref="E61:E63"/>
    <mergeCell ref="P61:P63"/>
    <mergeCell ref="Q61:Q63"/>
    <mergeCell ref="R61:R63"/>
    <mergeCell ref="S61:S63"/>
    <mergeCell ref="Y12:Y14"/>
    <mergeCell ref="Y15:Y17"/>
    <mergeCell ref="Y18:Y20"/>
    <mergeCell ref="Y21:Y23"/>
    <mergeCell ref="Y28:Y30"/>
    <mergeCell ref="Y58:Y60"/>
    <mergeCell ref="Y61:Y63"/>
    <mergeCell ref="Y64:Y66"/>
    <mergeCell ref="Y67:Y69"/>
    <mergeCell ref="Y24:Y26"/>
    <mergeCell ref="Y31:Y33"/>
    <mergeCell ref="Y34:Y36"/>
    <mergeCell ref="Y37:Y39"/>
    <mergeCell ref="Y40:Y42"/>
    <mergeCell ref="Y43:Y45"/>
    <mergeCell ref="Y46:Y48"/>
    <mergeCell ref="Y49:Y51"/>
    <mergeCell ref="Y52:Y54"/>
    <mergeCell ref="Y55:Y57"/>
    <mergeCell ref="Y70:Y72"/>
    <mergeCell ref="Y76:Y78"/>
    <mergeCell ref="Y79:Y81"/>
    <mergeCell ref="Y82:Y84"/>
    <mergeCell ref="Y85:Y87"/>
    <mergeCell ref="Y91:Y93"/>
    <mergeCell ref="Y109:Y111"/>
    <mergeCell ref="Y73:Y75"/>
    <mergeCell ref="Y88:Y90"/>
    <mergeCell ref="Y94:Y96"/>
    <mergeCell ref="Y97:Y99"/>
    <mergeCell ref="Y100:Y102"/>
    <mergeCell ref="Y103:Y105"/>
    <mergeCell ref="Y106:Y108"/>
  </mergeCells>
  <phoneticPr fontId="7" type="noConversion"/>
  <pageMargins left="0.78740157480314965" right="0.78740157480314965" top="1.1811023622047245" bottom="0.59055118110236227" header="0.62992125984251968" footer="0.74803149606299213"/>
  <pageSetup paperSize="9" scale="44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28" sqref="K28"/>
    </sheetView>
  </sheetViews>
  <sheetFormatPr defaultRowHeight="15" x14ac:dyDescent="0.25"/>
  <sheetData/>
  <phoneticPr fontId="7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7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0"/>
  <sheetViews>
    <sheetView showGridLines="0" workbookViewId="0"/>
  </sheetViews>
  <sheetFormatPr defaultRowHeight="15" x14ac:dyDescent="0.25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5" width="16" customWidth="1"/>
  </cols>
  <sheetData>
    <row r="1" spans="2:5" x14ac:dyDescent="0.25">
      <c r="B1" s="15" t="s">
        <v>32</v>
      </c>
      <c r="C1" s="16"/>
      <c r="D1" s="21"/>
      <c r="E1" s="21"/>
    </row>
    <row r="2" spans="2:5" x14ac:dyDescent="0.25">
      <c r="B2" s="15" t="s">
        <v>33</v>
      </c>
      <c r="C2" s="16"/>
      <c r="D2" s="21"/>
      <c r="E2" s="21"/>
    </row>
    <row r="3" spans="2:5" x14ac:dyDescent="0.25">
      <c r="B3" s="17"/>
      <c r="C3" s="17"/>
      <c r="D3" s="22"/>
      <c r="E3" s="22"/>
    </row>
    <row r="4" spans="2:5" ht="60" x14ac:dyDescent="0.25">
      <c r="B4" s="18" t="s">
        <v>34</v>
      </c>
      <c r="C4" s="17"/>
      <c r="D4" s="22"/>
      <c r="E4" s="22"/>
    </row>
    <row r="5" spans="2:5" x14ac:dyDescent="0.25">
      <c r="B5" s="17"/>
      <c r="C5" s="17"/>
      <c r="D5" s="22"/>
      <c r="E5" s="22"/>
    </row>
    <row r="6" spans="2:5" ht="30" x14ac:dyDescent="0.25">
      <c r="B6" s="15" t="s">
        <v>35</v>
      </c>
      <c r="C6" s="16"/>
      <c r="D6" s="21"/>
      <c r="E6" s="23" t="s">
        <v>36</v>
      </c>
    </row>
    <row r="7" spans="2:5" ht="15.75" thickBot="1" x14ac:dyDescent="0.3">
      <c r="B7" s="17"/>
      <c r="C7" s="17"/>
      <c r="D7" s="22"/>
      <c r="E7" s="22"/>
    </row>
    <row r="8" spans="2:5" ht="60.75" thickBot="1" x14ac:dyDescent="0.3">
      <c r="B8" s="19" t="s">
        <v>37</v>
      </c>
      <c r="C8" s="20"/>
      <c r="D8" s="24"/>
      <c r="E8" s="25">
        <v>1</v>
      </c>
    </row>
    <row r="9" spans="2:5" ht="14.45" x14ac:dyDescent="0.3">
      <c r="B9" s="17"/>
      <c r="C9" s="17"/>
      <c r="D9" s="22"/>
      <c r="E9" s="22"/>
    </row>
    <row r="10" spans="2:5" ht="14.45" x14ac:dyDescent="0.3">
      <c r="B10" s="17"/>
      <c r="C10" s="17"/>
      <c r="D10" s="22"/>
      <c r="E10" s="22"/>
    </row>
  </sheetData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Отчет о совместимости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Мугаки</dc:creator>
  <cp:lastModifiedBy>Олеся</cp:lastModifiedBy>
  <cp:lastPrinted>2025-01-21T06:27:47Z</cp:lastPrinted>
  <dcterms:created xsi:type="dcterms:W3CDTF">2013-10-15T16:22:27Z</dcterms:created>
  <dcterms:modified xsi:type="dcterms:W3CDTF">2025-01-28T08:21:10Z</dcterms:modified>
</cp:coreProperties>
</file>