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I34" i="1" l="1"/>
  <c r="J34" i="1"/>
  <c r="K34" i="1"/>
  <c r="L34" i="1"/>
  <c r="M34" i="1"/>
  <c r="M32" i="1"/>
  <c r="M38" i="1"/>
  <c r="H34" i="1"/>
  <c r="I33" i="1"/>
  <c r="I32" i="1" s="1"/>
  <c r="J33" i="1"/>
  <c r="K33" i="1"/>
  <c r="K32" i="1"/>
  <c r="L33" i="1"/>
  <c r="M33" i="1"/>
  <c r="H33" i="1"/>
  <c r="H32" i="1"/>
  <c r="L16" i="1"/>
  <c r="M16" i="1"/>
  <c r="H18" i="1"/>
  <c r="I17" i="1"/>
  <c r="I16" i="1"/>
  <c r="J17" i="1"/>
  <c r="J16" i="1"/>
  <c r="K17" i="1"/>
  <c r="K16" i="1"/>
  <c r="L17" i="1"/>
  <c r="M17" i="1"/>
  <c r="H17" i="1"/>
  <c r="L32" i="1"/>
  <c r="L38" i="1"/>
  <c r="I40" i="1"/>
  <c r="I35" i="1"/>
  <c r="J35" i="1"/>
  <c r="K35" i="1"/>
  <c r="L35" i="1"/>
  <c r="M35" i="1"/>
  <c r="H35" i="1"/>
  <c r="I28" i="1"/>
  <c r="J28" i="1"/>
  <c r="K28" i="1"/>
  <c r="L28" i="1"/>
  <c r="M28" i="1"/>
  <c r="H28" i="1"/>
  <c r="I25" i="1"/>
  <c r="J25" i="1"/>
  <c r="K25" i="1"/>
  <c r="L25" i="1"/>
  <c r="M25" i="1"/>
  <c r="H25" i="1"/>
  <c r="I22" i="1"/>
  <c r="J22" i="1"/>
  <c r="K22" i="1"/>
  <c r="L22" i="1"/>
  <c r="M22" i="1"/>
  <c r="H22" i="1"/>
  <c r="I19" i="1"/>
  <c r="J19" i="1"/>
  <c r="G19" i="1"/>
  <c r="K19" i="1"/>
  <c r="L19" i="1"/>
  <c r="M19" i="1"/>
  <c r="H19" i="1"/>
  <c r="H40" i="1"/>
  <c r="G37" i="1"/>
  <c r="G36" i="1"/>
  <c r="K40" i="1"/>
  <c r="M40" i="1"/>
  <c r="L40" i="1"/>
  <c r="M39" i="1"/>
  <c r="J40" i="1"/>
  <c r="G30" i="1"/>
  <c r="G29" i="1"/>
  <c r="G34" i="1"/>
  <c r="G26" i="1"/>
  <c r="G23" i="1"/>
  <c r="G20" i="1"/>
  <c r="J32" i="1"/>
  <c r="K39" i="1"/>
  <c r="L39" i="1"/>
  <c r="G22" i="1"/>
  <c r="G28" i="1"/>
  <c r="G40" i="1"/>
  <c r="G25" i="1"/>
  <c r="K38" i="1"/>
  <c r="J38" i="1"/>
  <c r="G35" i="1"/>
  <c r="G17" i="1"/>
  <c r="G16" i="1"/>
  <c r="H16" i="1"/>
  <c r="H38" i="1"/>
  <c r="H39" i="1"/>
  <c r="G33" i="1"/>
  <c r="J39" i="1"/>
  <c r="G32" i="1" l="1"/>
  <c r="I38" i="1"/>
  <c r="G38" i="1" s="1"/>
  <c r="I39" i="1"/>
  <c r="G39" i="1" s="1"/>
</calcChain>
</file>

<file path=xl/sharedStrings.xml><?xml version="1.0" encoding="utf-8"?>
<sst xmlns="http://schemas.openxmlformats.org/spreadsheetml/2006/main" count="154" uniqueCount="60">
  <si>
    <t>Наименование показателя</t>
  </si>
  <si>
    <t>Срок реализации</t>
  </si>
  <si>
    <t>Финансовое обеспечение</t>
  </si>
  <si>
    <t>Целевые индикаторы реализации мероприятия (группы мероприятий) государственной программы</t>
  </si>
  <si>
    <t>Источник</t>
  </si>
  <si>
    <t>Объем (рублей)</t>
  </si>
  <si>
    <t>Наименование</t>
  </si>
  <si>
    <t>Значение</t>
  </si>
  <si>
    <t>по (год)</t>
  </si>
  <si>
    <t>Всего</t>
  </si>
  <si>
    <t>в том числе по годам реализации государственной программы</t>
  </si>
  <si>
    <t>Всего, из них расходы за счет:</t>
  </si>
  <si>
    <t>№ п/п</t>
  </si>
  <si>
    <t>х</t>
  </si>
  <si>
    <t>с 
(год)</t>
  </si>
  <si>
    <t>2</t>
  </si>
  <si>
    <t>Соисполнитель, исполнитель основного мероприятия, исполнитель ведомственной целевой программы, исполнитель мероприятия</t>
  </si>
  <si>
    <t>Единица измере-ния</t>
  </si>
  <si>
    <t>Х</t>
  </si>
  <si>
    <t>Цель подпрограммы 2 муниципальной программы: Повышение эффективности реализации мероприятий в сфере физической культуры и спорта, молодежной политики в Тарском муниципальном районе Омской области, организации оздоровления и занятости несовершеннолетних</t>
  </si>
  <si>
    <t>Задача 1 подпрограммы 2 муниципальной программы: Создание условий для привлечения жителей Тарского муниципального района к регулярным занятиям физической культурой и спортом</t>
  </si>
  <si>
    <t>доля жителей Тарского муниципального района Омской области, систематически занимающихся физической культурой и спортом, в общей численности населения</t>
  </si>
  <si>
    <t>%</t>
  </si>
  <si>
    <t>1. 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</si>
  <si>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</si>
  <si>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1.1.</t>
  </si>
  <si>
    <t>Мероприятие 1 – "Организация мероприятий по пропаганде физической культуры и спорта"</t>
  </si>
  <si>
    <t>1.2.</t>
  </si>
  <si>
    <t>Мероприятие 2 – "Развитие кадрового потенциала"</t>
  </si>
  <si>
    <t>1.3.</t>
  </si>
  <si>
    <t>Мероприятие 3 – "Проведение спортивно-массовых мероприятий"</t>
  </si>
  <si>
    <t>1.4.</t>
  </si>
  <si>
    <t>Мероприятие 4 – "Развитие материально-технической базы"</t>
  </si>
  <si>
    <r>
      <rPr>
        <b/>
        <sz val="12"/>
        <color indexed="8"/>
        <rFont val="Times New Roman"/>
        <family val="1"/>
        <charset val="204"/>
      </rPr>
      <t>Задача 2</t>
    </r>
    <r>
      <rPr>
        <sz val="12"/>
        <color indexed="8"/>
        <rFont val="Times New Roman"/>
        <family val="1"/>
        <charset val="204"/>
      </rPr>
      <t xml:space="preserve"> подпрограммы 2 муниципальной прпограммы: Создание условий для успешной социализации и эффективной самореализации молодых граждан, организации  оздоровления и занятости  </t>
    </r>
  </si>
  <si>
    <t>Итого по подпрограмме :</t>
  </si>
  <si>
    <t>Всего, из них расходы за счет</t>
  </si>
  <si>
    <t>2. Поступлений целевого характера из областного бюджета</t>
  </si>
  <si>
    <t>«Развитие физической культуры и спорта и реализация мероприятий в сфере молодежной политики  Тарского муниципального района»</t>
  </si>
  <si>
    <t>Приложение№ 1</t>
  </si>
  <si>
    <t xml:space="preserve"> муниципальной подпрограммы Тарского муниципального района Омской области</t>
  </si>
  <si>
    <t>СТРУКТУРА</t>
  </si>
  <si>
    <t>Отдел по делам молодежи, физической культуры и спорта</t>
  </si>
  <si>
    <t>Отдел по делам молодежи, физической культуры и спорта, МКУ "Молодежный центр"</t>
  </si>
  <si>
    <t>количество мероприятий, направленных на пропаганду физической культуры и спорта</t>
  </si>
  <si>
    <t>шт.</t>
  </si>
  <si>
    <t>чел.</t>
  </si>
  <si>
    <t>количество проведенных спортивно-массовых мероприятий</t>
  </si>
  <si>
    <t>численность работников отрасли, прошедших профессиональную переподготовку, курсы повышения квалификации</t>
  </si>
  <si>
    <t>обеспеченность плоскостными спортивными сооружениями</t>
  </si>
  <si>
    <t>тыс. кв. м./10 тыс. чел.</t>
  </si>
  <si>
    <t>2.1</t>
  </si>
  <si>
    <t>количество проведенных мероприятий в сфере молодежной политики</t>
  </si>
  <si>
    <t>Мероприятие 1 – "Проведение мероприятий по созданию условий для самореализации молодежи, организации оздоровления и занятости"</t>
  </si>
  <si>
    <t>удельный вес численности молодых людей в возрасте от 14 до 30 лет, участвующих в деятельности молодежных общественных организаций и объединений, в общей численности молодежи</t>
  </si>
  <si>
    <t xml:space="preserve">доля детей, подростков в возрасте от 10 до 18 лет, охваченных организованными формами оздоровления и занятости  </t>
  </si>
  <si>
    <t>к муниципальной подпрограммеТарского муниципального района Омской области«Развитие физической культуры и спорта и реализация мероприятий в сфере молодежной политики  Тарского муниципального района»</t>
  </si>
  <si>
    <t>Удельный вес численности молодых людей в возрасте от 14 до 30 лет, вовлеченных в реализуемые проекты поддержки инициативной и талантливой молодежи в общей численности молодежи</t>
  </si>
  <si>
    <t>117,.5</t>
  </si>
  <si>
    <t>Основное мероприятие 2-  «Организация и осуществление мероприятий в сфере молодежной политики»</t>
  </si>
  <si>
    <t>Основное мероприятие 1-  «Развитие физической культуры и спорта»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</si>
</sst>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р_._-;\-* #,##0.00\ _р_._-;_-* &quot;-&quot;??\ _р_._-;_-@_-"/>
    <numFmt numFmtId="165" formatCode="0.0"/>
    <numFmt numFmtId="166" formatCode="0.0E+00"/>
    <numFmt numFmtId="167" formatCode="#,##0.00\ _₽;[Red]#,##0.00\ _₽"/>
    <numFmt numFmtId="168" formatCode="#,##0.00\ _₽"/>
  </numFmts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1" xfId="0" applyFont="1" applyFill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0" fillId="0" borderId="0" xfId="0" applyFill="1"/>
    <xf numFmtId="0" fontId="2" fillId="0" borderId="0" xfId="0" applyFont="1" applyFill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4" fontId="2" fillId="0" borderId="0" xfId="1" applyNumberFormat="1" applyFont="1" applyFill="1" applyAlignment="1">
      <alignment horizontal="left" vertical="top"/>
    </xf>
    <xf numFmtId="4" fontId="2" fillId="0" borderId="1" xfId="1" applyNumberFormat="1" applyFont="1" applyFill="1" applyBorder="1" applyAlignment="1">
      <alignment horizontal="center" vertical="top" wrapText="1"/>
    </xf>
    <xf numFmtId="3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5" fontId="2" fillId="0" borderId="2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/>
    </xf>
    <xf numFmtId="4" fontId="6" fillId="0" borderId="0" xfId="1" applyNumberFormat="1" applyFont="1" applyFill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2" fontId="7" fillId="0" borderId="4" xfId="0" applyNumberFormat="1" applyFont="1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167" fontId="2" fillId="0" borderId="1" xfId="0" applyNumberFormat="1" applyFont="1" applyBorder="1" applyAlignment="1">
      <alignment horizontal="center" vertical="top" wrapText="1"/>
    </xf>
    <xf numFmtId="167" fontId="2" fillId="0" borderId="1" xfId="0" applyNumberFormat="1" applyFont="1" applyBorder="1" applyAlignment="1">
      <alignment horizontal="center" vertical="top"/>
    </xf>
    <xf numFmtId="167" fontId="2" fillId="0" borderId="1" xfId="1" applyNumberFormat="1" applyFont="1" applyFill="1" applyBorder="1" applyAlignment="1">
      <alignment horizontal="center" vertical="top" wrapText="1"/>
    </xf>
    <xf numFmtId="167" fontId="7" fillId="0" borderId="4" xfId="0" applyNumberFormat="1" applyFont="1" applyBorder="1" applyAlignment="1">
      <alignment horizontal="center" vertical="top"/>
    </xf>
    <xf numFmtId="167" fontId="5" fillId="2" borderId="1" xfId="0" applyNumberFormat="1" applyFont="1" applyFill="1" applyBorder="1" applyAlignment="1">
      <alignment horizontal="center" vertical="top" wrapText="1"/>
    </xf>
    <xf numFmtId="167" fontId="2" fillId="0" borderId="2" xfId="1" applyNumberFormat="1" applyFont="1" applyFill="1" applyBorder="1" applyAlignment="1">
      <alignment horizontal="center" vertical="top" wrapText="1"/>
    </xf>
    <xf numFmtId="168" fontId="2" fillId="0" borderId="1" xfId="0" applyNumberFormat="1" applyFont="1" applyBorder="1" applyAlignment="1">
      <alignment horizontal="center" vertical="top" wrapText="1"/>
    </xf>
    <xf numFmtId="168" fontId="7" fillId="0" borderId="1" xfId="0" applyNumberFormat="1" applyFont="1" applyBorder="1" applyAlignment="1">
      <alignment horizontal="center" vertical="top"/>
    </xf>
    <xf numFmtId="168" fontId="7" fillId="0" borderId="4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65" fontId="2" fillId="0" borderId="2" xfId="0" applyNumberFormat="1" applyFont="1" applyBorder="1" applyAlignment="1">
      <alignment horizontal="center" vertical="top"/>
    </xf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0" borderId="0" xfId="0" applyFont="1" applyFill="1" applyAlignment="1">
      <alignment horizontal="center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" fontId="2" fillId="0" borderId="2" xfId="0" applyNumberFormat="1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165" fontId="2" fillId="0" borderId="2" xfId="0" applyNumberFormat="1" applyFont="1" applyBorder="1" applyAlignment="1">
      <alignment horizontal="center" vertical="top" wrapText="1"/>
    </xf>
    <xf numFmtId="165" fontId="2" fillId="0" borderId="3" xfId="0" applyNumberFormat="1" applyFont="1" applyBorder="1" applyAlignment="1">
      <alignment horizontal="center" vertical="top" wrapText="1"/>
    </xf>
    <xf numFmtId="165" fontId="2" fillId="0" borderId="4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166" fontId="2" fillId="0" borderId="2" xfId="0" applyNumberFormat="1" applyFont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0" fillId="0" borderId="3" xfId="0" applyBorder="1"/>
    <xf numFmtId="0" fontId="2" fillId="0" borderId="2" xfId="0" applyFont="1" applyBorder="1" applyAlignment="1">
      <alignment horizontal="left" vertical="top" wrapText="1"/>
    </xf>
    <xf numFmtId="0" fontId="0" fillId="0" borderId="3" xfId="0" applyBorder="1" applyAlignment="1"/>
    <xf numFmtId="0" fontId="7" fillId="0" borderId="2" xfId="0" applyFont="1" applyBorder="1" applyAlignment="1">
      <alignment vertical="top"/>
    </xf>
    <xf numFmtId="0" fontId="7" fillId="0" borderId="3" xfId="0" applyFont="1" applyBorder="1" applyAlignment="1">
      <alignment vertical="top"/>
    </xf>
    <xf numFmtId="0" fontId="7" fillId="0" borderId="4" xfId="0" applyFont="1" applyBorder="1" applyAlignment="1">
      <alignment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tabSelected="1" topLeftCell="A35" zoomScale="72" zoomScaleNormal="72" zoomScaleSheetLayoutView="85" zoomScalePageLayoutView="75" workbookViewId="0">
      <selection activeCell="L36" sqref="L36"/>
    </sheetView>
  </sheetViews>
  <sheetFormatPr defaultRowHeight="15.75" x14ac:dyDescent="0.25"/>
  <cols>
    <col min="1" max="1" width="6.42578125" style="2" customWidth="1"/>
    <col min="2" max="2" width="34.28515625" style="3" customWidth="1"/>
    <col min="3" max="4" width="6.28515625" style="4" customWidth="1"/>
    <col min="5" max="5" width="16.85546875" style="3" customWidth="1"/>
    <col min="6" max="6" width="31.140625" style="3" customWidth="1"/>
    <col min="7" max="7" width="17.42578125" style="10" customWidth="1"/>
    <col min="8" max="13" width="16.42578125" style="10" customWidth="1"/>
    <col min="14" max="14" width="17.7109375" style="3" customWidth="1"/>
    <col min="15" max="15" width="9.28515625" style="3" customWidth="1"/>
    <col min="16" max="16" width="9.7109375" style="3" customWidth="1"/>
    <col min="17" max="17" width="7.85546875" style="3" customWidth="1"/>
    <col min="18" max="18" width="8.5703125" style="3" customWidth="1"/>
    <col min="19" max="19" width="9.42578125" style="3" customWidth="1"/>
    <col min="20" max="20" width="9.28515625" style="3" customWidth="1"/>
    <col min="21" max="22" width="7.28515625" style="3" customWidth="1"/>
    <col min="23" max="16384" width="9.140625" style="3"/>
  </cols>
  <sheetData>
    <row r="1" spans="1:23" x14ac:dyDescent="0.25">
      <c r="Q1" s="57" t="s">
        <v>38</v>
      </c>
      <c r="R1" s="57"/>
      <c r="S1" s="57"/>
      <c r="T1" s="57"/>
      <c r="U1" s="57"/>
      <c r="V1" s="57"/>
    </row>
    <row r="2" spans="1:23" ht="102" customHeight="1" x14ac:dyDescent="0.25">
      <c r="Q2" s="58" t="s">
        <v>55</v>
      </c>
      <c r="R2" s="58"/>
      <c r="S2" s="58"/>
      <c r="T2" s="58"/>
      <c r="U2" s="58"/>
      <c r="V2" s="58"/>
    </row>
    <row r="3" spans="1:23" ht="18.75" x14ac:dyDescent="0.25">
      <c r="G3" s="21"/>
      <c r="I3" s="21" t="s">
        <v>40</v>
      </c>
    </row>
    <row r="4" spans="1:23" s="5" customFormat="1" ht="18.75" x14ac:dyDescent="0.3">
      <c r="A4" s="46" t="s">
        <v>39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</row>
    <row r="5" spans="1:23" s="5" customFormat="1" ht="18.75" x14ac:dyDescent="0.3">
      <c r="A5" s="46" t="s">
        <v>37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</row>
    <row r="6" spans="1:23" s="5" customFormat="1" ht="18.75" x14ac:dyDescent="0.3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</row>
    <row r="7" spans="1:23" ht="6" hidden="1" customHeight="1" x14ac:dyDescent="0.25"/>
    <row r="8" spans="1:23" ht="7.5" customHeight="1" x14ac:dyDescent="0.25"/>
    <row r="9" spans="1:23" ht="15.75" customHeight="1" x14ac:dyDescent="0.25">
      <c r="A9" s="54" t="s">
        <v>12</v>
      </c>
      <c r="B9" s="37" t="s">
        <v>0</v>
      </c>
      <c r="C9" s="37" t="s">
        <v>1</v>
      </c>
      <c r="D9" s="37"/>
      <c r="E9" s="49" t="s">
        <v>16</v>
      </c>
      <c r="F9" s="37" t="s">
        <v>2</v>
      </c>
      <c r="G9" s="37"/>
      <c r="H9" s="37"/>
      <c r="I9" s="37"/>
      <c r="J9" s="37"/>
      <c r="K9" s="37"/>
      <c r="L9" s="37"/>
      <c r="M9" s="37"/>
      <c r="N9" s="52" t="s">
        <v>3</v>
      </c>
      <c r="O9" s="53"/>
      <c r="P9" s="53"/>
      <c r="Q9" s="53"/>
      <c r="R9" s="53"/>
      <c r="S9" s="53"/>
      <c r="T9" s="53"/>
      <c r="U9" s="53"/>
      <c r="V9" s="53"/>
      <c r="W9" s="6"/>
    </row>
    <row r="10" spans="1:23" x14ac:dyDescent="0.25">
      <c r="A10" s="54"/>
      <c r="B10" s="37"/>
      <c r="C10" s="37"/>
      <c r="D10" s="37"/>
      <c r="E10" s="59"/>
      <c r="F10" s="37" t="s">
        <v>4</v>
      </c>
      <c r="G10" s="51" t="s">
        <v>5</v>
      </c>
      <c r="H10" s="51"/>
      <c r="I10" s="51"/>
      <c r="J10" s="51"/>
      <c r="K10" s="51"/>
      <c r="L10" s="51"/>
      <c r="M10" s="51"/>
      <c r="N10" s="37" t="s">
        <v>6</v>
      </c>
      <c r="O10" s="37" t="s">
        <v>17</v>
      </c>
      <c r="P10" s="37" t="s">
        <v>7</v>
      </c>
      <c r="Q10" s="37"/>
      <c r="R10" s="37"/>
      <c r="S10" s="37"/>
      <c r="T10" s="37"/>
      <c r="U10" s="37"/>
      <c r="V10" s="37"/>
      <c r="W10" s="6"/>
    </row>
    <row r="11" spans="1:23" ht="34.5" customHeight="1" x14ac:dyDescent="0.25">
      <c r="A11" s="54"/>
      <c r="B11" s="37"/>
      <c r="C11" s="49" t="s">
        <v>14</v>
      </c>
      <c r="D11" s="49" t="s">
        <v>8</v>
      </c>
      <c r="E11" s="59"/>
      <c r="F11" s="37"/>
      <c r="G11" s="51" t="s">
        <v>9</v>
      </c>
      <c r="H11" s="51" t="s">
        <v>10</v>
      </c>
      <c r="I11" s="51"/>
      <c r="J11" s="51"/>
      <c r="K11" s="51"/>
      <c r="L11" s="51"/>
      <c r="M11" s="51"/>
      <c r="N11" s="37"/>
      <c r="O11" s="37"/>
      <c r="P11" s="37" t="s">
        <v>9</v>
      </c>
      <c r="Q11" s="37" t="s">
        <v>10</v>
      </c>
      <c r="R11" s="37"/>
      <c r="S11" s="37"/>
      <c r="T11" s="37"/>
      <c r="U11" s="37"/>
      <c r="V11" s="37"/>
      <c r="W11" s="6"/>
    </row>
    <row r="12" spans="1:23" ht="96.75" customHeight="1" x14ac:dyDescent="0.25">
      <c r="A12" s="54"/>
      <c r="B12" s="37"/>
      <c r="C12" s="50"/>
      <c r="D12" s="50"/>
      <c r="E12" s="50"/>
      <c r="F12" s="37"/>
      <c r="G12" s="51"/>
      <c r="H12" s="1">
        <v>2020</v>
      </c>
      <c r="I12" s="1">
        <v>2021</v>
      </c>
      <c r="J12" s="1">
        <v>2022</v>
      </c>
      <c r="K12" s="1">
        <v>2023</v>
      </c>
      <c r="L12" s="1">
        <v>2024</v>
      </c>
      <c r="M12" s="1">
        <v>2025</v>
      </c>
      <c r="N12" s="37"/>
      <c r="O12" s="37"/>
      <c r="P12" s="37"/>
      <c r="Q12" s="1">
        <v>2020</v>
      </c>
      <c r="R12" s="1">
        <v>2021</v>
      </c>
      <c r="S12" s="1">
        <v>2022</v>
      </c>
      <c r="T12" s="1">
        <v>2023</v>
      </c>
      <c r="U12" s="1">
        <v>2024</v>
      </c>
      <c r="V12" s="1">
        <v>2025</v>
      </c>
      <c r="W12" s="6"/>
    </row>
    <row r="13" spans="1:23" s="4" customFormat="1" x14ac:dyDescent="0.25">
      <c r="A13" s="7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12">
        <v>7</v>
      </c>
      <c r="H13" s="12">
        <v>8</v>
      </c>
      <c r="I13" s="12">
        <v>9</v>
      </c>
      <c r="J13" s="12">
        <v>10</v>
      </c>
      <c r="K13" s="12">
        <v>11</v>
      </c>
      <c r="L13" s="12">
        <v>12</v>
      </c>
      <c r="M13" s="12">
        <v>13</v>
      </c>
      <c r="N13" s="8">
        <v>14</v>
      </c>
      <c r="O13" s="8">
        <v>15</v>
      </c>
      <c r="P13" s="8">
        <v>16</v>
      </c>
      <c r="Q13" s="8">
        <v>17</v>
      </c>
      <c r="R13" s="8">
        <v>18</v>
      </c>
      <c r="S13" s="8">
        <v>19</v>
      </c>
      <c r="T13" s="8">
        <v>20</v>
      </c>
      <c r="U13" s="8">
        <v>21</v>
      </c>
      <c r="V13" s="8">
        <v>22</v>
      </c>
      <c r="W13" s="9"/>
    </row>
    <row r="14" spans="1:23" ht="64.5" customHeight="1" x14ac:dyDescent="0.25">
      <c r="A14" s="47" t="s">
        <v>19</v>
      </c>
      <c r="B14" s="48"/>
      <c r="C14" s="14">
        <v>2020</v>
      </c>
      <c r="D14" s="14">
        <v>2025</v>
      </c>
      <c r="E14" s="14" t="s">
        <v>13</v>
      </c>
      <c r="F14" s="15" t="s">
        <v>13</v>
      </c>
      <c r="G14" s="15" t="s">
        <v>13</v>
      </c>
      <c r="H14" s="15" t="s">
        <v>13</v>
      </c>
      <c r="I14" s="15" t="s">
        <v>13</v>
      </c>
      <c r="J14" s="15" t="s">
        <v>13</v>
      </c>
      <c r="K14" s="15" t="s">
        <v>13</v>
      </c>
      <c r="L14" s="15" t="s">
        <v>13</v>
      </c>
      <c r="M14" s="15" t="s">
        <v>13</v>
      </c>
      <c r="N14" s="14" t="s">
        <v>13</v>
      </c>
      <c r="O14" s="14" t="s">
        <v>13</v>
      </c>
      <c r="P14" s="14" t="s">
        <v>13</v>
      </c>
      <c r="Q14" s="14" t="s">
        <v>13</v>
      </c>
      <c r="R14" s="14" t="s">
        <v>13</v>
      </c>
      <c r="S14" s="14" t="s">
        <v>13</v>
      </c>
      <c r="T14" s="14" t="s">
        <v>13</v>
      </c>
      <c r="U14" s="14" t="s">
        <v>13</v>
      </c>
      <c r="V14" s="1" t="s">
        <v>13</v>
      </c>
      <c r="W14" s="6"/>
    </row>
    <row r="15" spans="1:23" ht="130.5" customHeight="1" x14ac:dyDescent="0.25">
      <c r="A15" s="16"/>
      <c r="B15" s="14" t="s">
        <v>20</v>
      </c>
      <c r="C15" s="14">
        <v>2020</v>
      </c>
      <c r="D15" s="14">
        <v>2025</v>
      </c>
      <c r="E15" s="14" t="s">
        <v>13</v>
      </c>
      <c r="F15" s="15" t="s">
        <v>13</v>
      </c>
      <c r="G15" s="15" t="s">
        <v>13</v>
      </c>
      <c r="H15" s="15" t="s">
        <v>13</v>
      </c>
      <c r="I15" s="15" t="s">
        <v>13</v>
      </c>
      <c r="J15" s="15" t="s">
        <v>13</v>
      </c>
      <c r="K15" s="15" t="s">
        <v>13</v>
      </c>
      <c r="L15" s="15" t="s">
        <v>13</v>
      </c>
      <c r="M15" s="15" t="s">
        <v>13</v>
      </c>
      <c r="N15" s="14" t="s">
        <v>13</v>
      </c>
      <c r="O15" s="14" t="s">
        <v>13</v>
      </c>
      <c r="P15" s="14" t="s">
        <v>13</v>
      </c>
      <c r="Q15" s="14" t="s">
        <v>13</v>
      </c>
      <c r="R15" s="14" t="s">
        <v>13</v>
      </c>
      <c r="S15" s="14" t="s">
        <v>13</v>
      </c>
      <c r="T15" s="14" t="s">
        <v>13</v>
      </c>
      <c r="U15" s="14" t="s">
        <v>13</v>
      </c>
      <c r="V15" s="14" t="s">
        <v>13</v>
      </c>
      <c r="W15" s="6"/>
    </row>
    <row r="16" spans="1:23" x14ac:dyDescent="0.25">
      <c r="A16" s="55">
        <v>1</v>
      </c>
      <c r="B16" s="41" t="s">
        <v>59</v>
      </c>
      <c r="C16" s="41">
        <v>2020</v>
      </c>
      <c r="D16" s="41">
        <v>2025</v>
      </c>
      <c r="E16" s="41" t="s">
        <v>41</v>
      </c>
      <c r="F16" s="17" t="s">
        <v>11</v>
      </c>
      <c r="G16" s="33">
        <f>G17+G18</f>
        <v>10057500</v>
      </c>
      <c r="H16" s="33">
        <f t="shared" ref="H16:M16" si="0">H17+H18</f>
        <v>1735850</v>
      </c>
      <c r="I16" s="33">
        <f t="shared" si="0"/>
        <v>2600550</v>
      </c>
      <c r="J16" s="33">
        <f t="shared" si="0"/>
        <v>860550</v>
      </c>
      <c r="K16" s="33">
        <f t="shared" si="0"/>
        <v>860550</v>
      </c>
      <c r="L16" s="33">
        <f t="shared" si="0"/>
        <v>2000000</v>
      </c>
      <c r="M16" s="33">
        <f t="shared" si="0"/>
        <v>2000000</v>
      </c>
      <c r="N16" s="63" t="s">
        <v>21</v>
      </c>
      <c r="O16" s="41" t="s">
        <v>22</v>
      </c>
      <c r="P16" s="41">
        <v>43</v>
      </c>
      <c r="Q16" s="60">
        <v>42</v>
      </c>
      <c r="R16" s="41">
        <v>42.2</v>
      </c>
      <c r="S16" s="41">
        <v>42.4</v>
      </c>
      <c r="T16" s="60">
        <v>42.6</v>
      </c>
      <c r="U16" s="41">
        <v>42.8</v>
      </c>
      <c r="V16" s="41">
        <v>43</v>
      </c>
      <c r="W16" s="6"/>
    </row>
    <row r="17" spans="1:23" ht="72" customHeight="1" x14ac:dyDescent="0.25">
      <c r="A17" s="39"/>
      <c r="B17" s="42"/>
      <c r="C17" s="44"/>
      <c r="D17" s="44"/>
      <c r="E17" s="44"/>
      <c r="F17" s="17" t="s">
        <v>23</v>
      </c>
      <c r="G17" s="27">
        <f>SUM(H17:M17)</f>
        <v>10057500</v>
      </c>
      <c r="H17" s="33">
        <f t="shared" ref="H17:M17" si="1">H20+H23+H26+H29</f>
        <v>1735850</v>
      </c>
      <c r="I17" s="33">
        <f t="shared" si="1"/>
        <v>2600550</v>
      </c>
      <c r="J17" s="33">
        <f t="shared" si="1"/>
        <v>860550</v>
      </c>
      <c r="K17" s="33">
        <f t="shared" si="1"/>
        <v>860550</v>
      </c>
      <c r="L17" s="33">
        <f t="shared" si="1"/>
        <v>2000000</v>
      </c>
      <c r="M17" s="33">
        <f t="shared" si="1"/>
        <v>2000000</v>
      </c>
      <c r="N17" s="44"/>
      <c r="O17" s="42"/>
      <c r="P17" s="42"/>
      <c r="Q17" s="61"/>
      <c r="R17" s="42"/>
      <c r="S17" s="42"/>
      <c r="T17" s="61"/>
      <c r="U17" s="42"/>
      <c r="V17" s="42"/>
      <c r="W17" s="6"/>
    </row>
    <row r="18" spans="1:23" ht="124.5" customHeight="1" x14ac:dyDescent="0.25">
      <c r="A18" s="40"/>
      <c r="B18" s="43"/>
      <c r="C18" s="45"/>
      <c r="D18" s="45"/>
      <c r="E18" s="45"/>
      <c r="F18" s="18" t="s">
        <v>24</v>
      </c>
      <c r="G18" s="28">
        <v>0</v>
      </c>
      <c r="H18" s="28">
        <f>H21+H24+H27+H30</f>
        <v>0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45"/>
      <c r="O18" s="43"/>
      <c r="P18" s="43"/>
      <c r="Q18" s="62"/>
      <c r="R18" s="43"/>
      <c r="S18" s="43"/>
      <c r="T18" s="62"/>
      <c r="U18" s="43"/>
      <c r="V18" s="43"/>
      <c r="W18" s="6"/>
    </row>
    <row r="19" spans="1:23" ht="15.75" customHeight="1" x14ac:dyDescent="0.25">
      <c r="A19" s="64" t="s">
        <v>25</v>
      </c>
      <c r="B19" s="41" t="s">
        <v>26</v>
      </c>
      <c r="C19" s="41">
        <v>2020</v>
      </c>
      <c r="D19" s="41">
        <v>2025</v>
      </c>
      <c r="E19" s="41" t="s">
        <v>41</v>
      </c>
      <c r="F19" s="17" t="s">
        <v>11</v>
      </c>
      <c r="G19" s="27">
        <f>SUM(H19:M19)</f>
        <v>10000</v>
      </c>
      <c r="H19" s="27">
        <f t="shared" ref="H19:M19" si="2">H20+H21</f>
        <v>0</v>
      </c>
      <c r="I19" s="27">
        <f t="shared" si="2"/>
        <v>0</v>
      </c>
      <c r="J19" s="27">
        <f t="shared" si="2"/>
        <v>0</v>
      </c>
      <c r="K19" s="27">
        <f t="shared" si="2"/>
        <v>0</v>
      </c>
      <c r="L19" s="27">
        <f t="shared" si="2"/>
        <v>5000</v>
      </c>
      <c r="M19" s="27">
        <f t="shared" si="2"/>
        <v>5000</v>
      </c>
      <c r="N19" s="63" t="s">
        <v>43</v>
      </c>
      <c r="O19" s="41" t="s">
        <v>44</v>
      </c>
      <c r="P19" s="41">
        <v>60</v>
      </c>
      <c r="Q19" s="41">
        <v>10</v>
      </c>
      <c r="R19" s="41">
        <v>10</v>
      </c>
      <c r="S19" s="41">
        <v>10</v>
      </c>
      <c r="T19" s="41">
        <v>10</v>
      </c>
      <c r="U19" s="41">
        <v>10</v>
      </c>
      <c r="V19" s="41">
        <v>10</v>
      </c>
      <c r="W19" s="6"/>
    </row>
    <row r="20" spans="1:23" ht="75" customHeight="1" x14ac:dyDescent="0.25">
      <c r="A20" s="39"/>
      <c r="B20" s="42"/>
      <c r="C20" s="44"/>
      <c r="D20" s="44"/>
      <c r="E20" s="44"/>
      <c r="F20" s="17" t="s">
        <v>23</v>
      </c>
      <c r="G20" s="27">
        <f>SUM(H20:M20)</f>
        <v>10000</v>
      </c>
      <c r="H20" s="27">
        <v>0</v>
      </c>
      <c r="I20" s="27">
        <v>0</v>
      </c>
      <c r="J20" s="27">
        <v>0</v>
      </c>
      <c r="K20" s="27">
        <v>0</v>
      </c>
      <c r="L20" s="27">
        <v>5000</v>
      </c>
      <c r="M20" s="27">
        <v>5000</v>
      </c>
      <c r="N20" s="44"/>
      <c r="O20" s="42"/>
      <c r="P20" s="42"/>
      <c r="Q20" s="42"/>
      <c r="R20" s="42"/>
      <c r="S20" s="42"/>
      <c r="T20" s="42"/>
      <c r="U20" s="42"/>
      <c r="V20" s="42"/>
      <c r="W20" s="6"/>
    </row>
    <row r="21" spans="1:23" ht="53.25" customHeight="1" x14ac:dyDescent="0.25">
      <c r="A21" s="40"/>
      <c r="B21" s="43"/>
      <c r="C21" s="45"/>
      <c r="D21" s="45"/>
      <c r="E21" s="45"/>
      <c r="F21" s="18" t="s">
        <v>24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45"/>
      <c r="O21" s="43"/>
      <c r="P21" s="43"/>
      <c r="Q21" s="43"/>
      <c r="R21" s="43"/>
      <c r="S21" s="43"/>
      <c r="T21" s="43"/>
      <c r="U21" s="43"/>
      <c r="V21" s="43"/>
      <c r="W21" s="6"/>
    </row>
    <row r="22" spans="1:23" ht="15.75" customHeight="1" x14ac:dyDescent="0.25">
      <c r="A22" s="56" t="s">
        <v>27</v>
      </c>
      <c r="B22" s="41" t="s">
        <v>28</v>
      </c>
      <c r="C22" s="41">
        <v>2020</v>
      </c>
      <c r="D22" s="41">
        <v>2025</v>
      </c>
      <c r="E22" s="41" t="s">
        <v>41</v>
      </c>
      <c r="F22" s="17" t="s">
        <v>11</v>
      </c>
      <c r="G22" s="27">
        <f>SUM(H22:M22)</f>
        <v>20000</v>
      </c>
      <c r="H22" s="27">
        <f t="shared" ref="H22:M22" si="3">H23+H24</f>
        <v>0</v>
      </c>
      <c r="I22" s="27">
        <f t="shared" si="3"/>
        <v>0</v>
      </c>
      <c r="J22" s="27">
        <f t="shared" si="3"/>
        <v>0</v>
      </c>
      <c r="K22" s="27">
        <f t="shared" si="3"/>
        <v>0</v>
      </c>
      <c r="L22" s="27">
        <f t="shared" si="3"/>
        <v>10000</v>
      </c>
      <c r="M22" s="27">
        <f t="shared" si="3"/>
        <v>10000</v>
      </c>
      <c r="N22" s="63" t="s">
        <v>47</v>
      </c>
      <c r="O22" s="41" t="s">
        <v>45</v>
      </c>
      <c r="P22" s="41">
        <v>30</v>
      </c>
      <c r="Q22" s="41">
        <v>5</v>
      </c>
      <c r="R22" s="41">
        <v>5</v>
      </c>
      <c r="S22" s="41">
        <v>5</v>
      </c>
      <c r="T22" s="41">
        <v>5</v>
      </c>
      <c r="U22" s="41">
        <v>5</v>
      </c>
      <c r="V22" s="41">
        <v>5</v>
      </c>
      <c r="W22" s="6"/>
    </row>
    <row r="23" spans="1:23" ht="76.5" customHeight="1" x14ac:dyDescent="0.25">
      <c r="A23" s="39"/>
      <c r="B23" s="42"/>
      <c r="C23" s="44"/>
      <c r="D23" s="44"/>
      <c r="E23" s="44"/>
      <c r="F23" s="17" t="s">
        <v>23</v>
      </c>
      <c r="G23" s="27">
        <f>SUM(H23:M23)</f>
        <v>20000</v>
      </c>
      <c r="H23" s="27">
        <v>0</v>
      </c>
      <c r="I23" s="27">
        <v>0</v>
      </c>
      <c r="J23" s="27">
        <v>0</v>
      </c>
      <c r="K23" s="27">
        <v>0</v>
      </c>
      <c r="L23" s="27">
        <v>10000</v>
      </c>
      <c r="M23" s="27">
        <v>10000</v>
      </c>
      <c r="N23" s="44"/>
      <c r="O23" s="42"/>
      <c r="P23" s="42"/>
      <c r="Q23" s="42"/>
      <c r="R23" s="42"/>
      <c r="S23" s="42"/>
      <c r="T23" s="42"/>
      <c r="U23" s="42"/>
      <c r="V23" s="42"/>
      <c r="W23" s="6"/>
    </row>
    <row r="24" spans="1:23" ht="87" customHeight="1" x14ac:dyDescent="0.25">
      <c r="A24" s="40"/>
      <c r="B24" s="43"/>
      <c r="C24" s="45"/>
      <c r="D24" s="45"/>
      <c r="E24" s="45"/>
      <c r="F24" s="18" t="s">
        <v>24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45"/>
      <c r="O24" s="43"/>
      <c r="P24" s="43"/>
      <c r="Q24" s="43"/>
      <c r="R24" s="43"/>
      <c r="S24" s="43"/>
      <c r="T24" s="43"/>
      <c r="U24" s="43"/>
      <c r="V24" s="43"/>
      <c r="W24" s="6"/>
    </row>
    <row r="25" spans="1:23" ht="15.75" customHeight="1" x14ac:dyDescent="0.25">
      <c r="A25" s="38" t="s">
        <v>29</v>
      </c>
      <c r="B25" s="41" t="s">
        <v>30</v>
      </c>
      <c r="C25" s="41">
        <v>2020</v>
      </c>
      <c r="D25" s="41">
        <v>2025</v>
      </c>
      <c r="E25" s="41" t="s">
        <v>41</v>
      </c>
      <c r="F25" s="17" t="s">
        <v>11</v>
      </c>
      <c r="G25" s="27">
        <f>SUM(H25:M25)</f>
        <v>9827500</v>
      </c>
      <c r="H25" s="27">
        <f t="shared" ref="H25:M25" si="4">H26+H27</f>
        <v>1735850</v>
      </c>
      <c r="I25" s="27">
        <f t="shared" si="4"/>
        <v>2600550</v>
      </c>
      <c r="J25" s="27">
        <f t="shared" si="4"/>
        <v>860550</v>
      </c>
      <c r="K25" s="27">
        <f t="shared" si="4"/>
        <v>860550</v>
      </c>
      <c r="L25" s="27">
        <f t="shared" si="4"/>
        <v>1885000</v>
      </c>
      <c r="M25" s="27">
        <f t="shared" si="4"/>
        <v>1885000</v>
      </c>
      <c r="N25" s="63" t="s">
        <v>46</v>
      </c>
      <c r="O25" s="41" t="s">
        <v>44</v>
      </c>
      <c r="P25" s="41">
        <v>342</v>
      </c>
      <c r="Q25" s="41">
        <v>57</v>
      </c>
      <c r="R25" s="41">
        <v>57</v>
      </c>
      <c r="S25" s="41">
        <v>57</v>
      </c>
      <c r="T25" s="41">
        <v>57</v>
      </c>
      <c r="U25" s="41">
        <v>57</v>
      </c>
      <c r="V25" s="41">
        <v>57</v>
      </c>
      <c r="W25" s="6"/>
    </row>
    <row r="26" spans="1:23" ht="63" x14ac:dyDescent="0.25">
      <c r="A26" s="39"/>
      <c r="B26" s="42"/>
      <c r="C26" s="44"/>
      <c r="D26" s="44"/>
      <c r="E26" s="44"/>
      <c r="F26" s="17" t="s">
        <v>23</v>
      </c>
      <c r="G26" s="27">
        <f>SUM(H26:M26)</f>
        <v>9827500</v>
      </c>
      <c r="H26" s="27">
        <v>1735850</v>
      </c>
      <c r="I26" s="27">
        <v>2600550</v>
      </c>
      <c r="J26" s="27">
        <v>860550</v>
      </c>
      <c r="K26" s="27">
        <v>860550</v>
      </c>
      <c r="L26" s="27">
        <v>1885000</v>
      </c>
      <c r="M26" s="27">
        <v>1885000</v>
      </c>
      <c r="N26" s="44"/>
      <c r="O26" s="42"/>
      <c r="P26" s="42"/>
      <c r="Q26" s="42"/>
      <c r="R26" s="42"/>
      <c r="S26" s="42"/>
      <c r="T26" s="42"/>
      <c r="U26" s="42"/>
      <c r="V26" s="42"/>
      <c r="W26" s="6"/>
    </row>
    <row r="27" spans="1:23" ht="48.75" customHeight="1" x14ac:dyDescent="0.25">
      <c r="A27" s="40"/>
      <c r="B27" s="43"/>
      <c r="C27" s="45"/>
      <c r="D27" s="45"/>
      <c r="E27" s="45"/>
      <c r="F27" s="18" t="s">
        <v>24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45"/>
      <c r="O27" s="43"/>
      <c r="P27" s="43"/>
      <c r="Q27" s="43"/>
      <c r="R27" s="43"/>
      <c r="S27" s="43"/>
      <c r="T27" s="43"/>
      <c r="U27" s="43"/>
      <c r="V27" s="43"/>
      <c r="W27" s="6"/>
    </row>
    <row r="28" spans="1:23" ht="15.75" customHeight="1" x14ac:dyDescent="0.25">
      <c r="A28" s="38" t="s">
        <v>31</v>
      </c>
      <c r="B28" s="41" t="s">
        <v>32</v>
      </c>
      <c r="C28" s="41">
        <v>2020</v>
      </c>
      <c r="D28" s="41">
        <v>2025</v>
      </c>
      <c r="E28" s="41" t="s">
        <v>41</v>
      </c>
      <c r="F28" s="17" t="s">
        <v>11</v>
      </c>
      <c r="G28" s="27">
        <f>SUM(H28:M28)</f>
        <v>200000</v>
      </c>
      <c r="H28" s="27">
        <f t="shared" ref="H28:M28" si="5">H29+H30</f>
        <v>0</v>
      </c>
      <c r="I28" s="27">
        <f t="shared" si="5"/>
        <v>0</v>
      </c>
      <c r="J28" s="27">
        <f t="shared" si="5"/>
        <v>0</v>
      </c>
      <c r="K28" s="27">
        <f t="shared" si="5"/>
        <v>0</v>
      </c>
      <c r="L28" s="27">
        <f t="shared" si="5"/>
        <v>100000</v>
      </c>
      <c r="M28" s="27">
        <f t="shared" si="5"/>
        <v>100000</v>
      </c>
      <c r="N28" s="63" t="s">
        <v>48</v>
      </c>
      <c r="O28" s="41" t="s">
        <v>49</v>
      </c>
      <c r="P28" s="41">
        <v>60.8</v>
      </c>
      <c r="Q28" s="41">
        <v>60.8</v>
      </c>
      <c r="R28" s="41">
        <v>60.8</v>
      </c>
      <c r="S28" s="41">
        <v>60.8</v>
      </c>
      <c r="T28" s="41">
        <v>60.8</v>
      </c>
      <c r="U28" s="41">
        <v>60.8</v>
      </c>
      <c r="V28" s="41">
        <v>60.8</v>
      </c>
      <c r="W28" s="6"/>
    </row>
    <row r="29" spans="1:23" ht="72" customHeight="1" x14ac:dyDescent="0.25">
      <c r="A29" s="39"/>
      <c r="B29" s="42"/>
      <c r="C29" s="44"/>
      <c r="D29" s="44"/>
      <c r="E29" s="44"/>
      <c r="F29" s="17" t="s">
        <v>23</v>
      </c>
      <c r="G29" s="27">
        <f>SUM(H29:M29)</f>
        <v>200000</v>
      </c>
      <c r="H29" s="27">
        <v>0</v>
      </c>
      <c r="I29" s="27">
        <v>0</v>
      </c>
      <c r="J29" s="27">
        <v>0</v>
      </c>
      <c r="K29" s="27">
        <v>0</v>
      </c>
      <c r="L29" s="27">
        <v>100000</v>
      </c>
      <c r="M29" s="27">
        <v>100000</v>
      </c>
      <c r="N29" s="44"/>
      <c r="O29" s="42"/>
      <c r="P29" s="42"/>
      <c r="Q29" s="42"/>
      <c r="R29" s="42"/>
      <c r="S29" s="42"/>
      <c r="T29" s="42"/>
      <c r="U29" s="42"/>
      <c r="V29" s="42"/>
      <c r="W29" s="6"/>
    </row>
    <row r="30" spans="1:23" ht="47.25" x14ac:dyDescent="0.25">
      <c r="A30" s="40"/>
      <c r="B30" s="43"/>
      <c r="C30" s="45"/>
      <c r="D30" s="45"/>
      <c r="E30" s="45"/>
      <c r="F30" s="18" t="s">
        <v>24</v>
      </c>
      <c r="G30" s="28">
        <f>SUM(H30:M30)</f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45"/>
      <c r="O30" s="43"/>
      <c r="P30" s="43"/>
      <c r="Q30" s="43"/>
      <c r="R30" s="43"/>
      <c r="S30" s="43"/>
      <c r="T30" s="43"/>
      <c r="U30" s="43"/>
      <c r="V30" s="43"/>
      <c r="W30" s="6"/>
    </row>
    <row r="31" spans="1:23" ht="117.75" customHeight="1" x14ac:dyDescent="0.25">
      <c r="A31" s="19"/>
      <c r="B31" s="15" t="s">
        <v>33</v>
      </c>
      <c r="C31" s="14">
        <v>2020</v>
      </c>
      <c r="D31" s="14">
        <v>2025</v>
      </c>
      <c r="E31" s="14"/>
      <c r="F31" s="15" t="s">
        <v>13</v>
      </c>
      <c r="G31" s="27" t="s">
        <v>13</v>
      </c>
      <c r="H31" s="27" t="s">
        <v>13</v>
      </c>
      <c r="I31" s="27" t="s">
        <v>13</v>
      </c>
      <c r="J31" s="27" t="s">
        <v>13</v>
      </c>
      <c r="K31" s="27" t="s">
        <v>13</v>
      </c>
      <c r="L31" s="27" t="s">
        <v>13</v>
      </c>
      <c r="M31" s="27" t="s">
        <v>13</v>
      </c>
      <c r="N31" s="15" t="s">
        <v>13</v>
      </c>
      <c r="O31" s="15" t="s">
        <v>13</v>
      </c>
      <c r="P31" s="15" t="s">
        <v>13</v>
      </c>
      <c r="Q31" s="15" t="s">
        <v>13</v>
      </c>
      <c r="R31" s="15" t="s">
        <v>13</v>
      </c>
      <c r="S31" s="15" t="s">
        <v>13</v>
      </c>
      <c r="T31" s="15" t="s">
        <v>13</v>
      </c>
      <c r="U31" s="15" t="s">
        <v>13</v>
      </c>
      <c r="V31" s="15" t="s">
        <v>13</v>
      </c>
      <c r="W31" s="6"/>
    </row>
    <row r="32" spans="1:23" ht="33.75" customHeight="1" x14ac:dyDescent="0.25">
      <c r="A32" s="70" t="s">
        <v>15</v>
      </c>
      <c r="B32" s="71" t="s">
        <v>58</v>
      </c>
      <c r="C32" s="41">
        <v>2020</v>
      </c>
      <c r="D32" s="41">
        <v>2025</v>
      </c>
      <c r="E32" s="71" t="s">
        <v>42</v>
      </c>
      <c r="F32" s="13" t="s">
        <v>11</v>
      </c>
      <c r="G32" s="11">
        <f>SUM(H32:M32)</f>
        <v>36448913.909999996</v>
      </c>
      <c r="H32" s="29">
        <f t="shared" ref="H32:M32" si="6">H33+H34</f>
        <v>6988609.2699999996</v>
      </c>
      <c r="I32" s="29">
        <f t="shared" si="6"/>
        <v>7074434.8799999999</v>
      </c>
      <c r="J32" s="29">
        <f t="shared" si="6"/>
        <v>6205434.8799999999</v>
      </c>
      <c r="K32" s="29">
        <f t="shared" si="6"/>
        <v>6180434.8799999999</v>
      </c>
      <c r="L32" s="29">
        <f t="shared" si="6"/>
        <v>5000000</v>
      </c>
      <c r="M32" s="29">
        <f t="shared" si="6"/>
        <v>5000000</v>
      </c>
      <c r="N32" s="84" t="s">
        <v>51</v>
      </c>
      <c r="O32" s="65" t="s">
        <v>44</v>
      </c>
      <c r="P32" s="65">
        <v>735</v>
      </c>
      <c r="Q32" s="65">
        <v>120</v>
      </c>
      <c r="R32" s="65">
        <v>120</v>
      </c>
      <c r="S32" s="65">
        <v>120</v>
      </c>
      <c r="T32" s="65">
        <v>125</v>
      </c>
      <c r="U32" s="65">
        <v>125</v>
      </c>
      <c r="V32" s="65">
        <v>125</v>
      </c>
      <c r="W32" s="6"/>
    </row>
    <row r="33" spans="1:23" ht="72.75" customHeight="1" x14ac:dyDescent="0.25">
      <c r="A33" s="70"/>
      <c r="B33" s="72"/>
      <c r="C33" s="83"/>
      <c r="D33" s="83"/>
      <c r="E33" s="72"/>
      <c r="F33" s="13" t="s">
        <v>23</v>
      </c>
      <c r="G33" s="11">
        <f>SUM(H33:M33)</f>
        <v>36448913.909999996</v>
      </c>
      <c r="H33" s="29">
        <f t="shared" ref="H33:M34" si="7">H36</f>
        <v>6988609.2699999996</v>
      </c>
      <c r="I33" s="29">
        <f t="shared" si="7"/>
        <v>7074434.8799999999</v>
      </c>
      <c r="J33" s="29">
        <f t="shared" si="7"/>
        <v>6205434.8799999999</v>
      </c>
      <c r="K33" s="29">
        <f t="shared" si="7"/>
        <v>6180434.8799999999</v>
      </c>
      <c r="L33" s="29">
        <f t="shared" si="7"/>
        <v>5000000</v>
      </c>
      <c r="M33" s="29">
        <f t="shared" si="7"/>
        <v>5000000</v>
      </c>
      <c r="N33" s="85"/>
      <c r="O33" s="66"/>
      <c r="P33" s="66"/>
      <c r="Q33" s="66"/>
      <c r="R33" s="66"/>
      <c r="S33" s="66"/>
      <c r="T33" s="66"/>
      <c r="U33" s="66"/>
      <c r="V33" s="66"/>
      <c r="W33" s="6"/>
    </row>
    <row r="34" spans="1:23" ht="52.5" customHeight="1" x14ac:dyDescent="0.25">
      <c r="A34" s="70"/>
      <c r="B34" s="72"/>
      <c r="C34" s="83"/>
      <c r="D34" s="83"/>
      <c r="E34" s="72"/>
      <c r="F34" s="25" t="s">
        <v>24</v>
      </c>
      <c r="G34" s="26">
        <f>SUM(H34:M34)</f>
        <v>0</v>
      </c>
      <c r="H34" s="32">
        <f t="shared" si="7"/>
        <v>0</v>
      </c>
      <c r="I34" s="32">
        <f t="shared" si="7"/>
        <v>0</v>
      </c>
      <c r="J34" s="32">
        <f t="shared" si="7"/>
        <v>0</v>
      </c>
      <c r="K34" s="32">
        <f t="shared" si="7"/>
        <v>0</v>
      </c>
      <c r="L34" s="32">
        <f t="shared" si="7"/>
        <v>0</v>
      </c>
      <c r="M34" s="32">
        <f t="shared" si="7"/>
        <v>0</v>
      </c>
      <c r="N34" s="85"/>
      <c r="O34" s="66"/>
      <c r="P34" s="66"/>
      <c r="Q34" s="66"/>
      <c r="R34" s="66"/>
      <c r="S34" s="66"/>
      <c r="T34" s="66"/>
      <c r="U34" s="66"/>
      <c r="V34" s="66"/>
      <c r="W34" s="6"/>
    </row>
    <row r="35" spans="1:23" ht="227.25" customHeight="1" x14ac:dyDescent="0.25">
      <c r="A35" s="73" t="s">
        <v>50</v>
      </c>
      <c r="B35" s="71" t="s">
        <v>52</v>
      </c>
      <c r="C35" s="86">
        <v>2020</v>
      </c>
      <c r="D35" s="86">
        <v>2025</v>
      </c>
      <c r="E35" s="71" t="s">
        <v>42</v>
      </c>
      <c r="F35" s="13" t="s">
        <v>11</v>
      </c>
      <c r="G35" s="34">
        <f t="shared" ref="G35:G40" si="8">SUM(H35:M35)</f>
        <v>36448913.909999996</v>
      </c>
      <c r="H35" s="29">
        <f t="shared" ref="H35:M35" si="9">H36+H37</f>
        <v>6988609.2699999996</v>
      </c>
      <c r="I35" s="29">
        <f t="shared" si="9"/>
        <v>7074434.8799999999</v>
      </c>
      <c r="J35" s="29">
        <f t="shared" si="9"/>
        <v>6205434.8799999999</v>
      </c>
      <c r="K35" s="29">
        <f t="shared" si="9"/>
        <v>6180434.8799999999</v>
      </c>
      <c r="L35" s="29">
        <f t="shared" si="9"/>
        <v>5000000</v>
      </c>
      <c r="M35" s="29">
        <f t="shared" si="9"/>
        <v>5000000</v>
      </c>
      <c r="N35" s="17" t="s">
        <v>53</v>
      </c>
      <c r="O35" s="17" t="s">
        <v>22</v>
      </c>
      <c r="P35" s="17">
        <v>14</v>
      </c>
      <c r="Q35" s="17">
        <v>13.2</v>
      </c>
      <c r="R35" s="36">
        <v>13.2</v>
      </c>
      <c r="S35" s="36">
        <v>13.4</v>
      </c>
      <c r="T35" s="36">
        <v>13.6</v>
      </c>
      <c r="U35" s="36">
        <v>13.8</v>
      </c>
      <c r="V35" s="17">
        <v>14</v>
      </c>
      <c r="W35" s="6"/>
    </row>
    <row r="36" spans="1:23" ht="243.75" customHeight="1" x14ac:dyDescent="0.25">
      <c r="A36" s="74"/>
      <c r="B36" s="72"/>
      <c r="C36" s="87"/>
      <c r="D36" s="87"/>
      <c r="E36" s="72"/>
      <c r="F36" s="17" t="s">
        <v>23</v>
      </c>
      <c r="G36" s="35">
        <f t="shared" si="8"/>
        <v>36448913.909999996</v>
      </c>
      <c r="H36" s="29">
        <v>6988609.2699999996</v>
      </c>
      <c r="I36" s="29">
        <v>7074434.8799999999</v>
      </c>
      <c r="J36" s="29">
        <v>6205434.8799999999</v>
      </c>
      <c r="K36" s="29">
        <v>6180434.8799999999</v>
      </c>
      <c r="L36" s="29">
        <v>5000000</v>
      </c>
      <c r="M36" s="29">
        <v>5000000</v>
      </c>
      <c r="N36" s="17" t="s">
        <v>56</v>
      </c>
      <c r="O36" s="17" t="s">
        <v>22</v>
      </c>
      <c r="P36" s="17">
        <v>119</v>
      </c>
      <c r="Q36" s="17">
        <v>117</v>
      </c>
      <c r="R36" s="36">
        <v>117</v>
      </c>
      <c r="S36" s="36" t="s">
        <v>57</v>
      </c>
      <c r="T36" s="36">
        <v>118</v>
      </c>
      <c r="U36" s="36">
        <v>118.5</v>
      </c>
      <c r="V36" s="17">
        <v>119</v>
      </c>
      <c r="W36" s="6"/>
    </row>
    <row r="37" spans="1:23" ht="153" customHeight="1" x14ac:dyDescent="0.25">
      <c r="A37" s="75"/>
      <c r="B37" s="76"/>
      <c r="C37" s="88"/>
      <c r="D37" s="88"/>
      <c r="E37" s="76"/>
      <c r="F37" s="17" t="s">
        <v>36</v>
      </c>
      <c r="G37" s="24">
        <f t="shared" si="8"/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23" t="s">
        <v>54</v>
      </c>
      <c r="O37" s="22" t="s">
        <v>22</v>
      </c>
      <c r="P37" s="22">
        <v>9</v>
      </c>
      <c r="Q37" s="22">
        <v>8.3000000000000007</v>
      </c>
      <c r="R37" s="22">
        <v>8.5</v>
      </c>
      <c r="S37" s="22">
        <v>8.5</v>
      </c>
      <c r="T37" s="22">
        <v>8.6999999999999993</v>
      </c>
      <c r="U37" s="22">
        <v>8.9</v>
      </c>
      <c r="V37" s="22">
        <v>9</v>
      </c>
      <c r="W37" s="6"/>
    </row>
    <row r="38" spans="1:23" x14ac:dyDescent="0.25">
      <c r="A38" s="77" t="s">
        <v>34</v>
      </c>
      <c r="B38" s="78"/>
      <c r="C38" s="67" t="s">
        <v>18</v>
      </c>
      <c r="D38" s="67" t="s">
        <v>18</v>
      </c>
      <c r="E38" s="67" t="s">
        <v>18</v>
      </c>
      <c r="F38" s="17" t="s">
        <v>35</v>
      </c>
      <c r="G38" s="20">
        <f t="shared" si="8"/>
        <v>46506413.909999996</v>
      </c>
      <c r="H38" s="28">
        <f t="shared" ref="H38:M40" si="10">H16+H32</f>
        <v>8724459.2699999996</v>
      </c>
      <c r="I38" s="28">
        <f t="shared" si="10"/>
        <v>9674984.879999999</v>
      </c>
      <c r="J38" s="28">
        <f t="shared" si="10"/>
        <v>7065984.8799999999</v>
      </c>
      <c r="K38" s="28">
        <f t="shared" si="10"/>
        <v>7040984.8799999999</v>
      </c>
      <c r="L38" s="28">
        <f t="shared" si="10"/>
        <v>7000000</v>
      </c>
      <c r="M38" s="28">
        <f t="shared" si="10"/>
        <v>7000000</v>
      </c>
      <c r="N38" s="67" t="s">
        <v>18</v>
      </c>
      <c r="O38" s="67" t="s">
        <v>18</v>
      </c>
      <c r="P38" s="67" t="s">
        <v>18</v>
      </c>
      <c r="Q38" s="67" t="s">
        <v>18</v>
      </c>
      <c r="R38" s="67" t="s">
        <v>18</v>
      </c>
      <c r="S38" s="67" t="s">
        <v>18</v>
      </c>
      <c r="T38" s="67" t="s">
        <v>18</v>
      </c>
      <c r="U38" s="67" t="s">
        <v>18</v>
      </c>
      <c r="V38" s="67" t="s">
        <v>18</v>
      </c>
      <c r="W38" s="6"/>
    </row>
    <row r="39" spans="1:23" ht="64.5" customHeight="1" x14ac:dyDescent="0.25">
      <c r="A39" s="79"/>
      <c r="B39" s="80"/>
      <c r="C39" s="68"/>
      <c r="D39" s="68"/>
      <c r="E39" s="68"/>
      <c r="F39" s="17" t="s">
        <v>23</v>
      </c>
      <c r="G39" s="20">
        <f t="shared" si="8"/>
        <v>46506413.909999996</v>
      </c>
      <c r="H39" s="28">
        <f t="shared" si="10"/>
        <v>8724459.2699999996</v>
      </c>
      <c r="I39" s="28">
        <f t="shared" si="10"/>
        <v>9674984.879999999</v>
      </c>
      <c r="J39" s="28">
        <f t="shared" si="10"/>
        <v>7065984.8799999999</v>
      </c>
      <c r="K39" s="28">
        <f t="shared" si="10"/>
        <v>7040984.8799999999</v>
      </c>
      <c r="L39" s="28">
        <f t="shared" si="10"/>
        <v>7000000</v>
      </c>
      <c r="M39" s="28">
        <f t="shared" si="10"/>
        <v>7000000</v>
      </c>
      <c r="N39" s="68"/>
      <c r="O39" s="68"/>
      <c r="P39" s="68"/>
      <c r="Q39" s="68"/>
      <c r="R39" s="68"/>
      <c r="S39" s="68"/>
      <c r="T39" s="68"/>
      <c r="U39" s="68"/>
      <c r="V39" s="68"/>
      <c r="W39" s="6"/>
    </row>
    <row r="40" spans="1:23" ht="47.25" x14ac:dyDescent="0.25">
      <c r="A40" s="81"/>
      <c r="B40" s="82"/>
      <c r="C40" s="69"/>
      <c r="D40" s="69"/>
      <c r="E40" s="69"/>
      <c r="F40" s="17" t="s">
        <v>36</v>
      </c>
      <c r="G40" s="20">
        <f t="shared" si="8"/>
        <v>0</v>
      </c>
      <c r="H40" s="31">
        <f t="shared" si="10"/>
        <v>0</v>
      </c>
      <c r="I40" s="31">
        <f t="shared" si="10"/>
        <v>0</v>
      </c>
      <c r="J40" s="31">
        <f t="shared" si="10"/>
        <v>0</v>
      </c>
      <c r="K40" s="31">
        <f t="shared" si="10"/>
        <v>0</v>
      </c>
      <c r="L40" s="31">
        <f t="shared" si="10"/>
        <v>0</v>
      </c>
      <c r="M40" s="31">
        <f t="shared" si="10"/>
        <v>0</v>
      </c>
      <c r="N40" s="69"/>
      <c r="O40" s="69"/>
      <c r="P40" s="69"/>
      <c r="Q40" s="69"/>
      <c r="R40" s="69"/>
      <c r="S40" s="69"/>
      <c r="T40" s="69"/>
      <c r="U40" s="69"/>
      <c r="V40" s="69"/>
      <c r="W40" s="6"/>
    </row>
  </sheetData>
  <mergeCells count="125">
    <mergeCell ref="N38:N40"/>
    <mergeCell ref="A32:A34"/>
    <mergeCell ref="B32:B34"/>
    <mergeCell ref="A35:A37"/>
    <mergeCell ref="B35:B37"/>
    <mergeCell ref="A38:B40"/>
    <mergeCell ref="S38:S40"/>
    <mergeCell ref="T32:T34"/>
    <mergeCell ref="U32:U34"/>
    <mergeCell ref="D32:D34"/>
    <mergeCell ref="E32:E34"/>
    <mergeCell ref="N32:N34"/>
    <mergeCell ref="C32:C34"/>
    <mergeCell ref="C38:C40"/>
    <mergeCell ref="D38:D40"/>
    <mergeCell ref="E38:E40"/>
    <mergeCell ref="C35:C37"/>
    <mergeCell ref="D35:D37"/>
    <mergeCell ref="E35:E37"/>
    <mergeCell ref="O32:O34"/>
    <mergeCell ref="V38:V40"/>
    <mergeCell ref="O38:O40"/>
    <mergeCell ref="P38:P40"/>
    <mergeCell ref="Q38:Q40"/>
    <mergeCell ref="R38:R40"/>
    <mergeCell ref="Q32:Q34"/>
    <mergeCell ref="R32:R34"/>
    <mergeCell ref="S32:S34"/>
    <mergeCell ref="T38:T40"/>
    <mergeCell ref="V32:V34"/>
    <mergeCell ref="P32:P34"/>
    <mergeCell ref="U38:U40"/>
    <mergeCell ref="C22:C24"/>
    <mergeCell ref="D19:D21"/>
    <mergeCell ref="N19:N21"/>
    <mergeCell ref="N16:N18"/>
    <mergeCell ref="C19:C21"/>
    <mergeCell ref="C16:C18"/>
    <mergeCell ref="B25:B27"/>
    <mergeCell ref="N25:N27"/>
    <mergeCell ref="A19:A21"/>
    <mergeCell ref="B19:B21"/>
    <mergeCell ref="E19:E21"/>
    <mergeCell ref="C25:C27"/>
    <mergeCell ref="A25:A27"/>
    <mergeCell ref="D25:D27"/>
    <mergeCell ref="E25:E27"/>
    <mergeCell ref="U19:U21"/>
    <mergeCell ref="V19:V21"/>
    <mergeCell ref="O19:O21"/>
    <mergeCell ref="T19:T21"/>
    <mergeCell ref="V28:V30"/>
    <mergeCell ref="T25:T27"/>
    <mergeCell ref="T28:T30"/>
    <mergeCell ref="U28:U30"/>
    <mergeCell ref="E16:E18"/>
    <mergeCell ref="N22:N24"/>
    <mergeCell ref="E22:E24"/>
    <mergeCell ref="U25:U27"/>
    <mergeCell ref="S25:S27"/>
    <mergeCell ref="Q25:Q27"/>
    <mergeCell ref="R25:R27"/>
    <mergeCell ref="S28:S30"/>
    <mergeCell ref="R28:R30"/>
    <mergeCell ref="Q28:Q30"/>
    <mergeCell ref="O25:O27"/>
    <mergeCell ref="V25:V27"/>
    <mergeCell ref="P28:P30"/>
    <mergeCell ref="P25:P27"/>
    <mergeCell ref="T22:T24"/>
    <mergeCell ref="U22:U24"/>
    <mergeCell ref="Q22:Q24"/>
    <mergeCell ref="P22:P24"/>
    <mergeCell ref="S22:S24"/>
    <mergeCell ref="O22:O24"/>
    <mergeCell ref="R22:R24"/>
    <mergeCell ref="V22:V24"/>
    <mergeCell ref="Q1:V1"/>
    <mergeCell ref="Q2:V2"/>
    <mergeCell ref="A4:V4"/>
    <mergeCell ref="A5:V5"/>
    <mergeCell ref="E9:E12"/>
    <mergeCell ref="F9:M9"/>
    <mergeCell ref="C11:C12"/>
    <mergeCell ref="H11:M11"/>
    <mergeCell ref="R19:R21"/>
    <mergeCell ref="V16:V18"/>
    <mergeCell ref="S16:S18"/>
    <mergeCell ref="P16:P18"/>
    <mergeCell ref="Q16:Q18"/>
    <mergeCell ref="R16:R18"/>
    <mergeCell ref="T16:T18"/>
    <mergeCell ref="U16:U18"/>
    <mergeCell ref="S19:S21"/>
    <mergeCell ref="P19:P21"/>
    <mergeCell ref="F10:F12"/>
    <mergeCell ref="G10:M10"/>
    <mergeCell ref="N10:N12"/>
    <mergeCell ref="O10:O12"/>
    <mergeCell ref="O16:O18"/>
    <mergeCell ref="Q19:Q21"/>
    <mergeCell ref="P10:V10"/>
    <mergeCell ref="P11:P12"/>
    <mergeCell ref="Q11:V11"/>
    <mergeCell ref="A28:A30"/>
    <mergeCell ref="B28:B30"/>
    <mergeCell ref="C28:C30"/>
    <mergeCell ref="D28:D30"/>
    <mergeCell ref="A6:V6"/>
    <mergeCell ref="A14:B14"/>
    <mergeCell ref="D11:D12"/>
    <mergeCell ref="G11:G12"/>
    <mergeCell ref="B9:B12"/>
    <mergeCell ref="N9:V9"/>
    <mergeCell ref="B16:B18"/>
    <mergeCell ref="A9:A12"/>
    <mergeCell ref="A16:A18"/>
    <mergeCell ref="D22:D24"/>
    <mergeCell ref="C9:D10"/>
    <mergeCell ref="A22:A24"/>
    <mergeCell ref="B22:B24"/>
    <mergeCell ref="D16:D18"/>
    <mergeCell ref="E28:E30"/>
    <mergeCell ref="N28:N30"/>
    <mergeCell ref="O28:O30"/>
  </mergeCells>
  <phoneticPr fontId="0" type="noConversion"/>
  <pageMargins left="0.78740157480314965" right="0.78740157480314965" top="1.1811023622047245" bottom="0.59055118110236227" header="0.31496062992125984" footer="0.31496062992125984"/>
  <pageSetup paperSize="9" scale="42" fitToHeight="100" orientation="landscape" horizontalDpi="180" verticalDpi="180" r:id="rId1"/>
  <ignoredErrors>
    <ignoredError sqref="A3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2021-04-23T05:24:55Z</cp:lastPrinted>
  <dcterms:created xsi:type="dcterms:W3CDTF">2006-09-28T05:33:49Z</dcterms:created>
  <dcterms:modified xsi:type="dcterms:W3CDTF">2021-08-24T06:45:19Z</dcterms:modified>
</cp:coreProperties>
</file>